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780" yWindow="2745" windowWidth="8595" windowHeight="5490" tabRatio="758" firstSheet="5" activeTab="5"/>
  </bookViews>
  <sheets>
    <sheet name="1" sheetId="66" state="hidden" r:id="rId1"/>
    <sheet name="2" sheetId="60" state="hidden" r:id="rId2"/>
    <sheet name="2 แก้ลิขสิทธื)" sheetId="78" state="hidden" r:id="rId3"/>
    <sheet name="3" sheetId="65" state="hidden" r:id="rId4"/>
    <sheet name="4" sheetId="59" state="hidden" r:id="rId5"/>
    <sheet name="เกษตร (ปรับ KPI)" sheetId="169" r:id="rId6"/>
    <sheet name="Rank" sheetId="54" state="hidden" r:id="rId7"/>
  </sheets>
  <externalReferences>
    <externalReference r:id="rId8"/>
    <externalReference r:id="rId9"/>
    <externalReference r:id="rId10"/>
  </externalReferences>
  <definedNames>
    <definedName name="_xlnm.Print_Area" localSheetId="0">'1'!$B$1:$Q$27</definedName>
    <definedName name="_xlnm.Print_Area" localSheetId="1">'2'!$B$1:$Q$27</definedName>
    <definedName name="_xlnm.Print_Area" localSheetId="2">'2 แก้ลิขสิทธื)'!$B$1:$Q$27</definedName>
    <definedName name="_xlnm.Print_Area" localSheetId="3">'3'!$B$1:$Q$34</definedName>
    <definedName name="_xlnm.Print_Area" localSheetId="4">'4'!$B$1:$Q$27</definedName>
    <definedName name="_xlnm.Print_Area" localSheetId="5">'เกษตร (ปรับ KPI)'!$A$1:$R$232</definedName>
    <definedName name="_xlnm.Print_Titles" localSheetId="0">'1'!$7:$10</definedName>
    <definedName name="_xlnm.Print_Titles" localSheetId="1">'2'!$7:$10</definedName>
    <definedName name="_xlnm.Print_Titles" localSheetId="2">'2 แก้ลิขสิทธื)'!$7:$10</definedName>
    <definedName name="_xlnm.Print_Titles" localSheetId="3">'3'!$7:$10</definedName>
    <definedName name="_xlnm.Print_Titles" localSheetId="4">'4'!$7:$10</definedName>
    <definedName name="_xlnm.Print_Titles" localSheetId="5">'เกษตร (ปรับ KPI)'!$9:$11</definedName>
    <definedName name="Q_01Government_ครอง" localSheetId="0">#REF!</definedName>
    <definedName name="Q_01Government_ครอง" localSheetId="1">#REF!</definedName>
    <definedName name="Q_01Government_ครอง" localSheetId="2">#REF!</definedName>
    <definedName name="Q_01Government_ครอง" localSheetId="3">#REF!</definedName>
    <definedName name="Q_01Government_ครอง" localSheetId="4">#REF!</definedName>
    <definedName name="Q_01Government_ครอง" localSheetId="5">#REF!</definedName>
    <definedName name="Q_01Government_ครอง">#REF!</definedName>
    <definedName name="Q_02Government_ว่าง" localSheetId="0">#REF!</definedName>
    <definedName name="Q_02Government_ว่าง" localSheetId="1">#REF!</definedName>
    <definedName name="Q_02Government_ว่าง" localSheetId="2">#REF!</definedName>
    <definedName name="Q_02Government_ว่าง" localSheetId="3">#REF!</definedName>
    <definedName name="Q_02Government_ว่าง" localSheetId="4">#REF!</definedName>
    <definedName name="Q_02Government_ว่าง" localSheetId="5">#REF!</definedName>
    <definedName name="Q_02Government_ว่าง">#REF!</definedName>
    <definedName name="Q_06TotalGovern" localSheetId="0">#REF!</definedName>
    <definedName name="Q_06TotalGovern" localSheetId="1">#REF!</definedName>
    <definedName name="Q_06TotalGovern" localSheetId="2">#REF!</definedName>
    <definedName name="Q_06TotalGovern" localSheetId="3">#REF!</definedName>
    <definedName name="Q_06TotalGovern" localSheetId="4">#REF!</definedName>
    <definedName name="Q_06TotalGovern" localSheetId="5">#REF!</definedName>
    <definedName name="Q_06TotalGovern">#REF!</definedName>
    <definedName name="Q_07TotalGovern_ครอง" localSheetId="0">#REF!</definedName>
    <definedName name="Q_07TotalGovern_ครอง" localSheetId="1">#REF!</definedName>
    <definedName name="Q_07TotalGovern_ครอง" localSheetId="2">#REF!</definedName>
    <definedName name="Q_07TotalGovern_ครอง" localSheetId="3">#REF!</definedName>
    <definedName name="Q_07TotalGovern_ครอง" localSheetId="4">#REF!</definedName>
    <definedName name="Q_07TotalGovern_ครอง" localSheetId="5">#REF!</definedName>
    <definedName name="Q_07TotalGovern_ครอง">#REF!</definedName>
    <definedName name="test" localSheetId="0">#REF!</definedName>
    <definedName name="test" localSheetId="1">#REF!</definedName>
    <definedName name="test" localSheetId="2">#REF!</definedName>
    <definedName name="test" localSheetId="3">#REF!</definedName>
    <definedName name="test" localSheetId="4">#REF!</definedName>
    <definedName name="test" localSheetId="5">#REF!</definedName>
    <definedName name="test">#REF!</definedName>
    <definedName name="ก555" localSheetId="5">#REF!</definedName>
    <definedName name="ก555">#REF!</definedName>
    <definedName name="คำนำ" localSheetId="5">#REF!</definedName>
    <definedName name="คำนำ">#REF!</definedName>
    <definedName name="พพ075" localSheetId="5">#REF!</definedName>
    <definedName name="พพ075">#REF!</definedName>
    <definedName name="สารบัญ" localSheetId="5">#REF!</definedName>
    <definedName name="สารบัญ">#REF!</definedName>
  </definedNames>
  <calcPr calcId="125725" fullCalcOnLoad="1"/>
</workbook>
</file>

<file path=xl/calcChain.xml><?xml version="1.0" encoding="utf-8"?>
<calcChain xmlns="http://schemas.openxmlformats.org/spreadsheetml/2006/main">
  <c r="K16" i="169"/>
  <c r="K15"/>
  <c r="K14"/>
  <c r="K13"/>
  <c r="G13"/>
  <c r="K185"/>
  <c r="K184"/>
  <c r="K183"/>
  <c r="K182"/>
  <c r="K148"/>
  <c r="K147"/>
  <c r="K146"/>
  <c r="K145"/>
  <c r="G145"/>
  <c r="K107"/>
  <c r="K106"/>
  <c r="K105"/>
  <c r="K104"/>
  <c r="G104"/>
  <c r="K8"/>
  <c r="K7"/>
  <c r="K6"/>
  <c r="K5"/>
  <c r="S14" i="78"/>
  <c r="N13"/>
  <c r="M14"/>
  <c r="N14"/>
  <c r="S27"/>
  <c r="N27"/>
  <c r="S26"/>
  <c r="N26"/>
  <c r="S25"/>
  <c r="M25"/>
  <c r="N25"/>
  <c r="S21"/>
  <c r="N21"/>
  <c r="S15"/>
  <c r="N15"/>
  <c r="S13"/>
  <c r="S12"/>
  <c r="N12"/>
  <c r="N11"/>
  <c r="M12" i="59"/>
  <c r="N12"/>
  <c r="M27" i="66"/>
  <c r="N27"/>
  <c r="M26"/>
  <c r="N26"/>
  <c r="M25"/>
  <c r="N25"/>
  <c r="N21"/>
  <c r="S25"/>
  <c r="S23"/>
  <c r="M23"/>
  <c r="N23"/>
  <c r="S22"/>
  <c r="L22"/>
  <c r="S21"/>
  <c r="S20"/>
  <c r="S19"/>
  <c r="S17"/>
  <c r="S16"/>
  <c r="S15"/>
  <c r="N13"/>
  <c r="N12"/>
  <c r="L24" i="65"/>
  <c r="M24"/>
  <c r="N24"/>
  <c r="N12"/>
  <c r="L12"/>
  <c r="N34"/>
  <c r="S31"/>
  <c r="N31"/>
  <c r="S26"/>
  <c r="N26"/>
  <c r="N25"/>
  <c r="S24"/>
  <c r="S22"/>
  <c r="N22"/>
  <c r="S21"/>
  <c r="M21"/>
  <c r="N21"/>
  <c r="S12"/>
  <c r="N13" i="60"/>
  <c r="N12"/>
  <c r="N11"/>
  <c r="M25"/>
  <c r="S27"/>
  <c r="N27"/>
  <c r="S26"/>
  <c r="N26"/>
  <c r="S25"/>
  <c r="N25"/>
  <c r="S21"/>
  <c r="N21"/>
  <c r="S15"/>
  <c r="N15"/>
  <c r="S14"/>
  <c r="M14"/>
  <c r="N14"/>
  <c r="S13"/>
  <c r="S12"/>
  <c r="N20" i="59"/>
  <c r="S27"/>
  <c r="N27"/>
  <c r="S22"/>
  <c r="N19"/>
  <c r="N18"/>
  <c r="S17"/>
  <c r="M17"/>
  <c r="N17"/>
  <c r="S16"/>
  <c r="S13"/>
  <c r="S12"/>
  <c r="N11" i="65"/>
  <c r="N11" i="66"/>
  <c r="N11" i="59"/>
</calcChain>
</file>

<file path=xl/comments1.xml><?xml version="1.0" encoding="utf-8"?>
<comments xmlns="http://schemas.openxmlformats.org/spreadsheetml/2006/main">
  <authors>
    <author>HelpdesK</author>
  </authors>
  <commentList>
    <comment ref="P21" authorId="0">
      <text>
        <r>
          <rPr>
            <b/>
            <sz val="9"/>
            <color indexed="81"/>
            <rFont val="Tahoma"/>
            <family val="2"/>
          </rPr>
          <t>HelpdesK:</t>
        </r>
        <r>
          <rPr>
            <sz val="9"/>
            <color indexed="81"/>
            <rFont val="Tahoma"/>
            <family val="2"/>
          </rPr>
          <t xml:space="preserve">
ถามผอ.อีกที</t>
        </r>
      </text>
    </comment>
  </commentList>
</comments>
</file>

<file path=xl/sharedStrings.xml><?xml version="1.0" encoding="utf-8"?>
<sst xmlns="http://schemas.openxmlformats.org/spreadsheetml/2006/main" count="926" uniqueCount="519">
  <si>
    <t>หน่วยนับ</t>
  </si>
  <si>
    <t>จำนวน</t>
  </si>
  <si>
    <t>ร้อยละ</t>
  </si>
  <si>
    <t>ผลการดำเนินงาน</t>
  </si>
  <si>
    <t>ระดับผลงาน</t>
  </si>
  <si>
    <t>ดำเนินการแล้ว เป็นไปตามแผนและเป้าหมาย</t>
  </si>
  <si>
    <t>อยู่ในระหว่างดำเนินการ ยังไม่บรรลุเป้าหมาย</t>
  </si>
  <si>
    <t xml:space="preserve">ยังไม่ได้ดำเนินการ </t>
  </si>
  <si>
    <t>2</t>
  </si>
  <si>
    <t>1</t>
  </si>
  <si>
    <t>ตารางสรุปผลการปฏิบัติราชการ ประจำปีงบประมาณ พ.ศ.2557 ตามแผนพัฒนาเชิงยุทธศาสตร์วาระเร่งด่วน</t>
  </si>
  <si>
    <t>ตัวชี้วัดภารกิจเร่งด่วน</t>
  </si>
  <si>
    <t>น้ำหนัก
(ร้อยละ)</t>
  </si>
  <si>
    <t>คณะครุศาสตร์อุตสาหกรรม</t>
  </si>
  <si>
    <t>คณะเทคโนโลยีการเกษตร</t>
  </si>
  <si>
    <t>คณะเทคโนโลยีคหกรรมศาสตร์</t>
  </si>
  <si>
    <t>คณะเทคโนโลยีสื่อสารมวลชน</t>
  </si>
  <si>
    <t>คณะบริหารธุรกิจ</t>
  </si>
  <si>
    <t>คณะวิทยาศาสตร์และเทคโนโลยี</t>
  </si>
  <si>
    <t>คณะวิศวกรรมศาสตร์</t>
  </si>
  <si>
    <t>คณะศิลปกรรมศาสตร์</t>
  </si>
  <si>
    <t>คณะศิลปศาสตร์</t>
  </si>
  <si>
    <t>คณะสถาปัตยกรรมศาสตร์</t>
  </si>
  <si>
    <t>วิทยาลัยการแพทย์แผนไทย</t>
  </si>
  <si>
    <t>แผน</t>
  </si>
  <si>
    <t>ผล</t>
  </si>
  <si>
    <t>ค่าคะแนน
ที่ได้</t>
  </si>
  <si>
    <t>ค่าคะแนน
ถ่วงน้ำหนัก</t>
  </si>
  <si>
    <t>Model</t>
  </si>
  <si>
    <t xml:space="preserve">หลักสูตรใหม่ที่สอดคล้องกับการผลิตบัณฑิตนักปฏิบัติ </t>
  </si>
  <si>
    <t>หลักสูตร</t>
  </si>
  <si>
    <t>อาจารย์ผ่านการฝังตัวในสถานประกอบการ</t>
  </si>
  <si>
    <t>พัฒนาศูนย์ปฏิบัติการ (LAB) ให้เป็นหน่วยงานในกำกับเพื่อรับงานจริงให้อาจารย์และนักศึกษาได้ปฏิบัติงานจริง เป็นต้นแบบของอุตสาหกรรม</t>
  </si>
  <si>
    <t>ศูนย์</t>
  </si>
  <si>
    <t>นักศึกษาที่ผ่านการทดสอบทางด้านภาษาอังกฤษ TOEIC ไม่ต่ำกว่า 500 หรือเทียบเท่า</t>
  </si>
  <si>
    <t>นักศึกษาที่สอบผ่านมาตรฐานด้าน IT</t>
  </si>
  <si>
    <t>ความพึงพอใจของนักศึกษาต่อคุณภาพการจัดการ การเรียนการสอนและสิ่งสนับสนุนการเรียนรู้</t>
  </si>
  <si>
    <t>ความพึงพอใจของผู้ใช้บัณฑิตระดับปริญญาตรีต่อคุณภาพของบัณฑิตตาม อัตลักษณ์ "บัณฑิตนักปฏิบัติมืออาชีพ"</t>
  </si>
  <si>
    <t>ความพึงพอใจของผู้ใช้บัณฑิตระดับปริญญาตรีต่อคุณลักษณะบัณฑิตที่พึงประสงค์ (ภาษาต่างประเทศ การสื่อสารและสารสนเทศ การทำงานเป็นทีม ใฝ่เรียนรู้ คิดควิเคราะห์ นิสัยอุตสาหกรรม ความมีระเบียบวินัยและรักองค์กร และจิตสาธารณะ)</t>
  </si>
  <si>
    <t>จำนวนหน่วยงานที่มีวารสารวิชาการอยู่ในศูนย์ดัชนีการอ้างอิงวารสารไทย (TCI – Thai + Journal Citation Index)</t>
  </si>
  <si>
    <t>หน่วยงาน</t>
  </si>
  <si>
    <t xml:space="preserve">จำนวนอนุสิทธิบัตร/สิทธิบัตร/ลิขสิทธิ์/เครื่องหมายการค้า </t>
  </si>
  <si>
    <t>ผลงาน</t>
  </si>
  <si>
    <t>คน</t>
  </si>
  <si>
    <t>เรื่อง</t>
  </si>
  <si>
    <t>แหล่งทุน</t>
  </si>
  <si>
    <t>กิจกรรม</t>
  </si>
  <si>
    <t>จำนวนกิจกรรมภายใต้ MOU ระหว่าง มทร.ธัญบุรี กับมหาวิทยาลัยและองค์ต่างประเทศ</t>
  </si>
  <si>
    <t>อันดับ</t>
  </si>
  <si>
    <t>ร้อยละของบุคลากรได้รับการพัฒนาทักษะและสมรรถนะวิชาชีพ</t>
  </si>
  <si>
    <t>ระดับความสำเร็จในการจัดทำสมรรถนะและแผนพัฒนาสมรรถนะรายบุคคล (Competency and Individual Development Plan)</t>
  </si>
  <si>
    <t>ระดับ
(1-5)</t>
  </si>
  <si>
    <t>สัดส่วนงบประมาณ : ค่าเล่าเรียน : รายได้อื่น ๆ</t>
  </si>
  <si>
    <t>สัดส่วน</t>
  </si>
  <si>
    <t>71 : 21: 8</t>
  </si>
  <si>
    <t>แหล่งฝึกปฏิบัติการเพื่อรองรับการผลิตบัณฑิตนักปฏิบัติมืออาชีพที่เพิ่มขึ้น</t>
  </si>
  <si>
    <t>แหล่ง</t>
  </si>
  <si>
    <t>ระดับความสำเร็จของการพัฒนาปรับปรุงวัฒนธรรมองค์กร</t>
  </si>
  <si>
    <t>ผลการ
ดำเนินงาน</t>
  </si>
  <si>
    <t>อาจารย์และนักศึกษาเข้าประชุม/นำเสนอผลงานวิชาการระดับชาติหรือระดับนานาชาติ</t>
  </si>
  <si>
    <t>เกณฑ์การให้คะแนน</t>
  </si>
  <si>
    <t>ค่าคะแนนที่ได้</t>
  </si>
  <si>
    <t>ค่าคะแนนถ่วงน้ำหนัก</t>
  </si>
  <si>
    <t>-</t>
  </si>
  <si>
    <t>73.00 :
20.60 :
7.00</t>
  </si>
  <si>
    <t>72.50 :
20.25 :
7.25</t>
  </si>
  <si>
    <t>72.00 :
20.50 :
7.50</t>
  </si>
  <si>
    <t>71.50 :
20.75 :
7.75</t>
  </si>
  <si>
    <t>71.00 :
21.00 :
8.00</t>
  </si>
  <si>
    <t>63.63:31.50: 5.13</t>
  </si>
  <si>
    <t>52.67: 44.67: 3.00</t>
  </si>
  <si>
    <t xml:space="preserve"> 63:36:1</t>
  </si>
  <si>
    <t>23.00 :
77.00 :
0.00</t>
  </si>
  <si>
    <t>72.00 :
21.00 :
8.00</t>
  </si>
  <si>
    <t>ภาพรวม
มหาวิทยาลัย</t>
  </si>
  <si>
    <t>แผน 2
0</t>
  </si>
  <si>
    <t>แผน 1
0</t>
  </si>
  <si>
    <t>แผน 3
3</t>
  </si>
  <si>
    <t>ประเมินในปี 
2558-2560</t>
  </si>
  <si>
    <t>ห้องปฏิบัติการพื้นฐานและขั้นสูง มีความพร้อมและ
รองรับการผลิตบัณฑิตนักปฏิบัติมืออาชีพ</t>
  </si>
  <si>
    <t>ผลงานวิจัยของผู้ที่จบการศึกษาในระดับปริญญาตรี
และปริญญาโทเผยแพร่ในวารสารวิชาการหรือ
ฐานข้อมูลในห้องสมุดของมทร.ธัญบุรี</t>
  </si>
  <si>
    <t>นักศึกษาต่างชาติที่เดินทางมาแลกเปลี่ยนยัง มทร.ธัญบุรี เพิ่มขึ้น</t>
  </si>
  <si>
    <t>จำนวนกิจกรรมการจัดประชุมวิชาการระดับชาติและนานาชาติที่มทร.ธัญบุรี เป็นเจ้าภาพ  เจ้าภาพร่วม  
หรือเป็นคณะกรรมการดำเนินการ</t>
  </si>
  <si>
    <t>ร้อยละของจำนวนหน่วยพลังงานไฟฟ้าที่ประหยัดได้</t>
  </si>
  <si>
    <t>หมายเหตุ</t>
  </si>
  <si>
    <t>ระดับ
ผลงาน</t>
  </si>
  <si>
    <t>ผลการประเมิน</t>
  </si>
  <si>
    <t xml:space="preserve">1.โครงการการประชุมวิชาการระดับชาติ RMUTT Global Business and Economics Conference (TBEC) ครั้งที่ 1 โดยมีแนวคิดการจัดประชุมคือ A New Paradigm for Business and Economics Strategy ซึ่งจะจัดขึ้นระหว่างวันที่ 3 – 4 กรกฎาคม 2557 ณ คณะบริหารธุรกิจ มหาวิทยาลัยเทคโนโลยีราชมงคลธัญบุรี จ. ปทุมธานี </t>
  </si>
  <si>
    <t>ร้อยละ 30 
ภายใน 
2 ปี</t>
  </si>
  <si>
    <t>ค่าเป้าหมาย
การดำเนินงาน 
ประจำปี 2557</t>
  </si>
  <si>
    <t xml:space="preserve">ประเมินในปี 
2559-2560
</t>
  </si>
  <si>
    <t>2. โครงการสหกิจศึกษาในประเทศสหพันธ์สาธารณรัฐเยอรมนีและสาธารณรัฐเชก ของนักศึกษาคณะวิศวกรรมศาสตร์ 
ระหว่างวันที่  3 พฤษภาคม - 20 สิงหาคม 2557
ณ Hof University of Applied Sciences 
ประเทศสาธารณรัฐเยอรมนี 
        1. นางสาวพิรมย์รัตน์ เพ็งรุ่ง  
        2. นายเมธาสิทธิ์ พัวเจริญ  
        3.นายรัฐกร ศรีวิเศษ
ณ Technical University of Liberac 
ประเทศสาธารณรัฐเชก 
        1. นางสาวณัฐพร จันทร์เรืองศรี
        2. นางสานวรากร ธนะพงษ์
        3. นางสาวฐิติรัตน์ เทิดกิจเจริญ
        4. นางสาววัชจิรจน์ ครุตารักษ์</t>
  </si>
  <si>
    <t>4. โครงการสหกิจศึกษา 
ณ Okinawa National College of Technology 
ประเทศญี่ปุ่น ของนักศึกษาคณะวิศวกรรมศาสตร์ 
ระหว่างวันที่ 6 เมษายน 2557 - 1 สิงหาคม 2557 
        1. นายธีรพล เกษตรสิน 
        2. นายกานต์ อัศภาภรณ์</t>
  </si>
  <si>
    <t xml:space="preserve">ยุทธศาสตร์ 1 : Hands On : การสร้างบัณฑิตนักปฏิบัติ </t>
  </si>
  <si>
    <t>ยุทธศาสตร์ 2 : Research &amp; Innovations : 
พัฒนางานวิจัย และนวัตกรรม</t>
  </si>
  <si>
    <t xml:space="preserve">ยุทธศาสตร์3 : Internationalization : 
ส่งเสริมความเป็นนานาชาติ </t>
  </si>
  <si>
    <t xml:space="preserve">ยุทธศาสตร์ 4 : Modern Management : 
การบริหารจัดการสมัยใหม่ </t>
  </si>
  <si>
    <t>1. วารสารวิชาการคณะบริหารธุรกิจและเศรษฐศาสตร์ มหาวิทยาลัยเทคโนโลยีราชมงคลธัญบุรี  คณะบริหารธุรกิจ
2. วารสารวิศวกรรมศาสตร์ ราชมงคลธัญบุรี 
คณะวิศวกรรมศาสตร์</t>
  </si>
  <si>
    <t>อาจารย์อยู่ระหว่างปรับปรุงผลงานในช่วงปิดภาคเรียน</t>
  </si>
  <si>
    <t xml:space="preserve">1. มีการแต่งตั้งคณะอนุกรรมการพัฒนา Model 
2. สร้างและพัฒนารูปแบบ Model การผลิตบัณฑิต
นักปฏิบัติมืออาชีพ และสมรรถนะของนักศึกษา
3. มีการเผยแพร่ Model การผลิตบัณฑิตนักปฏิบัติมืออาชีพ (Hands-on) จำนวน  3  ครั้ง ดังนี้
     3.1 ที่ประชุมกลุ่มผู้แทนจากคณะ จำนวน 3 คน/คณะ  
     3.2 ที่ประชุมกรรมการพัฒนาหลักสูตรของคณะวิศวกรรมศาสตร์
     3.3 ที่ประชุมกรรมการพัฒนาหลักสูตรของการท่องเที่ยวและโรงแรม </t>
  </si>
  <si>
    <t>มีการจัดทำแผนพัฒนาสมรรถนะรายบุคคล (Competency and Individual Development Plan) ซึ่งจะเป็นการผลักดันให้เกิดวัฒนธรรมองค์กร ได้แก่  มุ่งผลงาน  ทีมงาน  สมรรถนะ  มุ่งเรียนรู้และปรับตัว</t>
  </si>
  <si>
    <t>1. มีการดำเนินโครงการจัดพิมพ์และเผยแพร่หนังสือตำราเรียน โคยความร่วมมือ ระหว่างบริษัท ทริปเพิ้ล เอ็ดดูเคชั่น จำกัด กับ สำนักวิทยบริการ มทร.ธัญบุรี  ในการผลิตตำรา โดยการบริหารจัดการรายได้แบ่งให้มหาวิทยาลัย ร้อยละ 15 
2. ปัจจุบันมีผู้ส่งผลงานซึ่งได้ดำเนินการผลิตแล้ว 1 เล่ม และอยู่ระหว่างการตรวจพิจารณาของผู้ทรงคุณุฒิ 10 เล่ม</t>
  </si>
  <si>
    <t xml:space="preserve">1. มีการจัดสรรโครงการพัฒนาระบบบูรณาการข้อมูลสารสนเทศเพื่อการบริหารจัดการ  เป็นงบประมาณ  4,5000,000  บาท 
2. มีการจัดประชุมเพื่อรับฟังข้อคิดเห็น ข้อเสนอแนะ 
จากผู้ใช้งาน เมื่อวันที่ 10 มกราคม 2557  และอยู่ระหว่างดำเนินการ พัฒนาระบบฐานข้อมูลเพื่อเชื่อมโยง/พัฒนา สู่ศูนย์ข้อมูลกลาง ซึ่งคาดว่าจะใช้เวลา 60 วัน
</t>
  </si>
  <si>
    <t>ระดับความสำเร็จของการพัฒนาระบบการสร้างผู้บริหารรุ่นใหม่</t>
  </si>
  <si>
    <t>อาจารย์ที่มีคุณสมบัติครบตามเกณฑ์ที่จะเสนอขอผลงานทางวิชาการในระดับ ผศ. รศ. และ ศ. ได้รับการแต่งตั้ง 
(คิดจากผู้มีคุณสมบัติครบ ณ พ.ย. 2556)</t>
  </si>
  <si>
    <t>ระดับความสำเร็จในการเชื่อมโยงระบบฐานข้อมูลภายใน เพื่อไปสู่การบริหารและการตัดสินใจ</t>
  </si>
  <si>
    <t>ระดับความสำเร็จในการจัดตั้งศูนย์ผลิตตำราวิชาการและสื่อการเรียนการสอน</t>
  </si>
  <si>
    <t>รูปแบบ (Model) การผลิตบัณฑิตนักปฏิบัติมืออาชีพ (Hands-on) มทร. ธัญบุรี ที่สร้างอัตลักษณ์บัณฑิต
ของ มทร. ธัญบุรี</t>
  </si>
  <si>
    <t>รูปแบบ (Model) การผลิตบัณฑิตนักปฏิบัติมืออาชีพ
ในเชิงลึก ของ 4 กลุ่มสาขาวิชา</t>
  </si>
  <si>
    <t>หลักสูตรเก่าถูกพัฒนา ให้สอดคล้องกับการผลิตบัณฑิต
นักปฏิบัติ เช่น เพิ่มสัดส่วนการปฏิบัติไม่ต่ำกว่า
ร้อยละ 60 /หลักสูตร WIL ทำงานในสถานประกอบการ 1 ปี / รับงานจริงจากสถานประกอบการ</t>
  </si>
  <si>
    <t>อาจารย์และบุคลากรการศึกษา เข้าใจ
ในกระบวนการผลิตบัณฑิตนักปฏิบัติมืออาชีพ</t>
  </si>
  <si>
    <t>เครือข่ายจากสถานประกอบการ อยู่ในเกณฑ์มาตรฐานในการผลิตบัณฑิตนักปฏิบัติมืออาชีพ</t>
  </si>
  <si>
    <t>1. มีการแต่งตั้งคณะทำงานเพื่อขับเคลื่อนการดำเนินงานควบคู่ไปกับการพัฒนาหลักสูตร
2. มีแผนการดำเนินงานการจัดทำรูปแบบ(Model) การผลิตบัณฑิตนักปฏิบัติมืออาชีพในเชิงลึก ของ 4 กลุ่มสาขาวิชา (การผลิต การบริการ/สังคม การเกษตร และการสร้างสรรค์) และมีมีการประชุมหารือ ในการดำเนินงานจัดทำรูปแบบ (Model) การผลิตบัณฑิตนักปฏิบัติมืออาชีพในเชิงลึก ของ 4 กลุ่มสาขาวิชา</t>
  </si>
  <si>
    <t>สำนักสหกิจศึกษากำลังดำเนินการรวบรวมข้อมูลของสถานประกอบการ และสร้างระบบฐานข้อมูลกลางของมหาวิทยาลัยและอยู่ระหว่างการประสานงานกับสภาอุตสหากรรมแห่งประเทศไทย เพื่อทำความร่วมมือกับกลุ่มอุตสาหกรรมต่าง ๆ</t>
  </si>
  <si>
    <r>
      <t xml:space="preserve">1. </t>
    </r>
    <r>
      <rPr>
        <b/>
        <sz val="16"/>
        <rFont val="TH SarabunPSK"/>
        <family val="2"/>
      </rPr>
      <t>คณะเทคโนโลยีสื่อสารมวลชน</t>
    </r>
    <r>
      <rPr>
        <sz val="16"/>
        <rFont val="TH SarabunPSK"/>
        <family val="2"/>
      </rPr>
      <t xml:space="preserve">  จัดประชุมวิชาการนานาชาติ ภายใต้ชื่องาน “The 1st Asia Color Association Conference, ACA 2013 Thanyaburi” วัตถุประสงค์เพื่อเป็นเวทีสำหรับนักวิจัยรุ่นใหม่ได้แสดงศักยภาพทางด้านการวิจัย ได้พบปะพูดคุยกับนักวิจัยอาวุโส และเพื่อสร้างแรงบันดาลใจให้นักวิจัยรุ่นใหม่ในการคิดค้นสร้างสรรค์งานวิจัยให้ตอบโจทย์และสร้างประโยชน์ต่อสังคม มีการนำเสนอผลงานวิจัย เช่น Color Vision ,Color Psychology ,Color Design, Color Application และ Color Technology เป็นต้น กิจกรรมจัดขึ้นระหว่างวันที่ 11 – 14 ธันวาคม 2556 
</t>
    </r>
  </si>
  <si>
    <r>
      <t xml:space="preserve">2. </t>
    </r>
    <r>
      <rPr>
        <b/>
        <sz val="16"/>
        <rFont val="TH SarabunPSK"/>
        <family val="2"/>
      </rPr>
      <t>คณะเทคโนโลยีการเกษตร ร่วมกับ สถาบันวิจัยและพัฒนา</t>
    </r>
    <r>
      <rPr>
        <sz val="16"/>
        <rFont val="TH SarabunPSK"/>
        <family val="2"/>
      </rPr>
      <t xml:space="preserve">
จัดประชุมวิชาการระดับนานาชาติด้านสิ่งแวดล้อมและการพัฒนาชุมชน ครั้งที่ 5 (The 5th ICERD) เพื่อเป็นการแลกเปลี่ยนความรู้ ประสบการณ์และแนวคิดในการพัฒนางานวิจัยในสาขาวิชาต่างๆ ระหว่างนักวิจัย คณาจารย์ นักวิชาการจากสถาบันต่างๆ ทั้งภาครัฐและเอกชน สื่อมวลชน นักศึกษา และประชาชนทั่วไปที่สนใจ และสร้างเครือข่ายความร่วมมือทางวิชาการ ตลอดจนเป็นเวทีให้นักวิจัยเผยแพร่ผลงานวิจัยในระดับนานาชาติ และระดับชาติ และเพื่อเป็นการพัฒนาผลงานทางวิชาการ และสร้างงานวิจัยใหม่ร่วมกันต่อไปในอนาคต โดยกิจกรรมของงาน จะเป็นการนำเสนอผลงานภาคบรรยายและภาคโปสเตอร์ ระหว่างวันที่ 18-19 มกราคม 2557 </t>
    </r>
  </si>
  <si>
    <r>
      <t xml:space="preserve">3. </t>
    </r>
    <r>
      <rPr>
        <b/>
        <sz val="16"/>
        <rFont val="TH SarabunPSK"/>
        <family val="2"/>
      </rPr>
      <t xml:space="preserve">ภาควิชาวิศวกรรมเกษตร คณะวิศวกรรมศาสตร์ </t>
    </r>
    <r>
      <rPr>
        <sz val="16"/>
        <rFont val="TH SarabunPSK"/>
        <family val="2"/>
      </rPr>
      <t>ร่วมกับ สมาคมวิศวกรรมเกษตรแห่งประเทศไทย จัดประชุมวิชาการสมาคมวิศวกรรมเกษตรแห่งประเทศไทย ครั้งที่ 15 ประจำปี 2557 นวัตกรรมเกษตรยั่งยืน พลิกฟื้นเศรษฐกิจไทย ระหว่างวันที่ 2 - 4 เมษายน 2557 ณ โรงแรมกรุงศรีริเวอร์ จ.พระนครศรีอยุธยา</t>
    </r>
  </si>
  <si>
    <r>
      <rPr>
        <b/>
        <sz val="16"/>
        <rFont val="TH SarabunPSK"/>
        <family val="2"/>
      </rPr>
      <t>4. คณะวิศวกรรมศาสตร์</t>
    </r>
    <r>
      <rPr>
        <sz val="16"/>
        <rFont val="TH SarabunPSK"/>
        <family val="2"/>
      </rPr>
      <t xml:space="preserve">
จัดโครงการประชุมวิชาการนานาชาติ The 11 Eco-Energy and Materials Science and Enginveering Symposium ระหว่างวันที่  18 - 21 ธันวาคม 2556  ณ โรงแรมภูเก็ตเกรซแลนด์ รีสอร์ท แอนด์สบา จังหวัดภูเก็ต</t>
    </r>
  </si>
  <si>
    <r>
      <rPr>
        <b/>
        <sz val="16"/>
        <rFont val="TH SarabunPSK"/>
        <family val="2"/>
      </rPr>
      <t>5. คณะวิทยาศาสตร์และเทคโนโลยี</t>
    </r>
    <r>
      <rPr>
        <sz val="16"/>
        <rFont val="TH SarabunPSK"/>
        <family val="2"/>
      </rPr>
      <t xml:space="preserve">
โครงการงานประชุมวิชาการแลกเปลี่ยนเรียนรู้โครงการวิจัยระดับปริญญาตรีทางคอมพิวเตอร์ ในวันที่ 20 มีนาคม พ.ศ.2557 ณ คณะวิทยาศาสตร์และเทคดนโลยี มทร.ธัญบะรี</t>
    </r>
  </si>
  <si>
    <t xml:space="preserve">นักศึกษาปีสุดท้ายของ มทร.ธัญบุรีเดินทางไปแลกเปลี่ยน/ฝึกประสบการณ์ กับมหาวิทยาลัย/องค์กรในต่างประเทศ </t>
  </si>
  <si>
    <t xml:space="preserve">อาจารย์และบุคลากรของ มทร.ธัญบุรี ที่ไปแลกเปลี่ยน/ฝึกประสบการณ์กับมหาวิทยาลัย/องค์กรทั้งในและต่างประเทศ </t>
  </si>
  <si>
    <t>อาจารย์และบุคลากรต่างชาติที่เข้ามาทำงาน
ใน มทร.ธัญบุรี เพิ่มขึ้น</t>
  </si>
  <si>
    <t>หลักสูตรที่เป็นความร่วมมือกับหน่วยงาน/สถาบันการศึกษา ในต่างประเทศ (Dual Degree/JointDegree/ JointProgram/ International)</t>
  </si>
  <si>
    <t>ระดับความสำเร็จของการได้รับการจัดอันดับ 1 ใน 5 ของ มหาวิทยาลัยด้านวิทยาศาสตร์และเทคโนโลยีของประเทศไทย โดยการประเมินของWebometrics</t>
  </si>
  <si>
    <t>1. โครงการสหกิจศึกษาในต่างประเทศของนักศึกษาสาขาวิชาวิทยาการคอมพิวเตอร์ คณะวิทยาศาสตร์
และเทคโลยี ระหว่างวันที่  21 เมษายน - 20 มิถุนยน 2557 ณ  Faculty of Industrial ,University Islam Indonfsia 
        1.นายธนบูรณ์  เกตุวงศ์วิริยะ 
        2.นางสาวแม่น้ำ  ระภานุสิทธิ์)</t>
  </si>
  <si>
    <t>6. โครงการการพัฒนาศักยภาพและเปิดโลกทัศน์การทำงานกิจกรรมนักศึกษา สู่ประชาคมอาเซียน (AEC) 
คณะเทคโนโลยีคหกรรมศาตร์  ระหว่างวันที่ 
18-21 เมษายน 2557  ประเทศสาธารณรัฐ
สังคมนิยมเวียดนาม  (จำนวน  12 คน)</t>
  </si>
  <si>
    <t>5. โครงการแลกเปลี่ยนนักศึกษาไทยในอาเซียน 
ณ Central Luzon State University ประเทศฟิลิปปินส์  ของนักศึกษาคณะศิลปศาสตร์
ระหว่างวันที่ 4 พฤศจิกายน 2556 - 
31 มีนาคม 2557
         1. นางสาวชฎาพร ศรีกา
         2. นางสาวพีรยา สุมาลัย
         3. นางสาวรัตติยา ภูผาสุข
         4. นางสาวมุกดา สวนนคร
         5. นางสาวสุทธิดา สูงสิริยศ
         6. นางสาวณัฐธิดา ตาปราม</t>
  </si>
  <si>
    <t>ranking</t>
  </si>
  <si>
    <t>World Rank</t>
  </si>
  <si>
    <t>University</t>
  </si>
  <si>
    <t>Det.</t>
  </si>
  <si>
    <t>Presence Rank*</t>
  </si>
  <si>
    <t>Impact Rank*</t>
  </si>
  <si>
    <t>Openness Rank*</t>
  </si>
  <si>
    <t>Excellence Rank*</t>
  </si>
  <si>
    <t>Chiang Mai University</t>
  </si>
  <si>
    <t>Mahidol University</t>
  </si>
  <si>
    <t>Chulalongkorn University</t>
  </si>
  <si>
    <t>Prince of Songkla University</t>
  </si>
  <si>
    <t>Khon Kaen University</t>
  </si>
  <si>
    <t>King Mongkut's Institute of Technology Ladkrabang</t>
  </si>
  <si>
    <t>Kasetsart University</t>
  </si>
  <si>
    <t>Thammasat University</t>
  </si>
  <si>
    <t>Naresuan University</t>
  </si>
  <si>
    <t>Suranaree University of Technology</t>
  </si>
  <si>
    <t>Burapha University</t>
  </si>
  <si>
    <t>King Mongkut's University of Technology Thonburi</t>
  </si>
  <si>
    <t>Mahasarakham University</t>
  </si>
  <si>
    <t>(1) Asian Institute of Technology Thailand</t>
  </si>
  <si>
    <t>Silpakorn University</t>
  </si>
  <si>
    <t>Walailak University</t>
  </si>
  <si>
    <t>Ramkhamhaeng University</t>
  </si>
  <si>
    <t>Srinakharinwirot University</t>
  </si>
  <si>
    <t>King Mongkut's University of Technology North Bangkok</t>
  </si>
  <si>
    <t>Rajamangala University of Technology Lanna</t>
  </si>
  <si>
    <t>Suan Dusit Rajabhat University</t>
  </si>
  <si>
    <t>Suan Sunandha Rajabhat University</t>
  </si>
  <si>
    <t>Maejo University</t>
  </si>
  <si>
    <t>Rajamangala University of Technology Isan</t>
  </si>
  <si>
    <t>Rangsit University</t>
  </si>
  <si>
    <t>Assumption University of Thailand</t>
  </si>
  <si>
    <t>Ubonratchathani University</t>
  </si>
  <si>
    <t>Thaksin University</t>
  </si>
  <si>
    <t>Pibulsongkram Rajabhat University</t>
  </si>
  <si>
    <t>Yala Rajabhat University</t>
  </si>
  <si>
    <t>Bangkok University</t>
  </si>
  <si>
    <t>Mae Fah Luang University</t>
  </si>
  <si>
    <t>Mahanakorn University of Technology</t>
  </si>
  <si>
    <t>Loei Rajabhat University</t>
  </si>
  <si>
    <t>Siam University</t>
  </si>
  <si>
    <t>Rajamangala University of Technology Tawan-Ok</t>
  </si>
  <si>
    <t>Lampang Rajabhat University</t>
  </si>
  <si>
    <t>Uttaradit Rajabhat University</t>
  </si>
  <si>
    <t>Rajamangala University of Technology Suvarnabhumi</t>
  </si>
  <si>
    <t>Rajamangala University of Technology Thanyaburi</t>
  </si>
  <si>
    <t>Rambhai Barni Rajabhat University</t>
  </si>
  <si>
    <t>Rajabhat Institute Chandrakasem</t>
  </si>
  <si>
    <t>National Institute of Development Administration</t>
  </si>
  <si>
    <t>Rajamangala University of Technology Phra Nakhon</t>
  </si>
  <si>
    <t>Huachiew Chalermprakiet University</t>
  </si>
  <si>
    <t>Nakhon Ratchasima Rajabhat University</t>
  </si>
  <si>
    <t>University of the Thai Chamber of Commerce</t>
  </si>
  <si>
    <t>Dhurakijpundit University</t>
  </si>
  <si>
    <t>Sukhothai Thammathirat Open University</t>
  </si>
  <si>
    <t>Payap University</t>
  </si>
  <si>
    <t>Mahachulalongkornrajavidyalaya University</t>
  </si>
  <si>
    <t>Chiang Mai Rajabhat University</t>
  </si>
  <si>
    <t>Sripatum University</t>
  </si>
  <si>
    <t>Vongchavalitkul University</t>
  </si>
  <si>
    <t>Kanchanaburi Rajabhat University</t>
  </si>
  <si>
    <t>Ubon Ratchathani Rajabhat University</t>
  </si>
  <si>
    <t>Songkhla Rajabhat University</t>
  </si>
  <si>
    <t>Surindra Rajabhat University</t>
  </si>
  <si>
    <t>Dhonburi Rajabhat University</t>
  </si>
  <si>
    <t>Rajamangala University of Technology Rattanakosin</t>
  </si>
  <si>
    <t>Rajabhat Maha Sarakham University</t>
  </si>
  <si>
    <t>Udon Thani Rajabhat University</t>
  </si>
  <si>
    <t>Rajamangala University of Technology Srivijaya</t>
  </si>
  <si>
    <t>Phranakhon Si Ayutthaya Rajabhat University</t>
  </si>
  <si>
    <t>Rajabhat Institute Valaya Alongkorn</t>
  </si>
  <si>
    <t>Nakhon Pathom Rajabhat University</t>
  </si>
  <si>
    <t>Nakhon Phanom University</t>
  </si>
  <si>
    <t>Saint John's University Thailand</t>
  </si>
  <si>
    <t>Bansomdejchaopraya Rajabhat University</t>
  </si>
  <si>
    <t>Saint Louis College Thailand</t>
  </si>
  <si>
    <t>Kamphaeng Phet Rajabhat University</t>
  </si>
  <si>
    <t>Mahamakut Buddhist University</t>
  </si>
  <si>
    <t>Thai Nichi Institute of Technology</t>
  </si>
  <si>
    <t>Phranakhon Rajabhat University</t>
  </si>
  <si>
    <t>Royal Thai Army Nursing College</t>
  </si>
  <si>
    <t>Royal Thai Navy Academy</t>
  </si>
  <si>
    <t>Rajanagarindra Rajabhat University</t>
  </si>
  <si>
    <t>Buriram Rajabhat University</t>
  </si>
  <si>
    <t>Phetchaboon Rajabhat University</t>
  </si>
  <si>
    <t>Suratthani Rajabhat University</t>
  </si>
  <si>
    <t>Nakhon Sawan Rajabhat University</t>
  </si>
  <si>
    <t>North Bangkok College</t>
  </si>
  <si>
    <t>Phichit Community College</t>
  </si>
  <si>
    <t>Rajamangala University of Technology Krungtheb</t>
  </si>
  <si>
    <t>Sakon Nakhon Rajabhat University</t>
  </si>
  <si>
    <t>Sisaket Rajabhat University</t>
  </si>
  <si>
    <t>Princess of Naradhiwas University</t>
  </si>
  <si>
    <t>Chulachomklao Royal Military Academy</t>
  </si>
  <si>
    <t>Muban Chom Bung Rajabhat University</t>
  </si>
  <si>
    <t>Kasem Bundit University</t>
  </si>
  <si>
    <t>Nakhon Si Thammarat Rajabhat University</t>
  </si>
  <si>
    <t>Kalasin Rajabhat University</t>
  </si>
  <si>
    <t>Thepsatri Rajabhat University</t>
  </si>
  <si>
    <t>Eastern Asia University Thailand</t>
  </si>
  <si>
    <t>North Chiang Mai University</t>
  </si>
  <si>
    <t>Ratchatani College of Technology</t>
  </si>
  <si>
    <t>Royal Thai Air Force Academy</t>
  </si>
  <si>
    <t>Phetchaburi Rajabhat University</t>
  </si>
  <si>
    <t>Sasin Graduate Institute of Business Administration Chulalongkorn University</t>
  </si>
  <si>
    <t>Hatyai Technical College</t>
  </si>
  <si>
    <t>(3) Srinakarinwirot University Patumwan Demonstration School</t>
  </si>
  <si>
    <t>Sirindhorn International Institute of Technology</t>
  </si>
  <si>
    <t>Pathumthani University</t>
  </si>
  <si>
    <t>Roi-Et Rajabhat University</t>
  </si>
  <si>
    <t>Learning Institute For Everyone</t>
  </si>
  <si>
    <t>University of Phayao</t>
  </si>
  <si>
    <t>Phuket Rajabhat University</t>
  </si>
  <si>
    <t>Christian University of Thailand</t>
  </si>
  <si>
    <t>Dusit Thani College</t>
  </si>
  <si>
    <t>Yala Islamic University</t>
  </si>
  <si>
    <t>Bunditpatanasilpa Institute</t>
  </si>
  <si>
    <t>Hatyai University</t>
  </si>
  <si>
    <t>North Eastern University</t>
  </si>
  <si>
    <t>South-East Asia University</t>
  </si>
  <si>
    <t>Samut Sakhon Community College</t>
  </si>
  <si>
    <t>Tapee College</t>
  </si>
  <si>
    <t>Chiang Rai Rajabhat University</t>
  </si>
  <si>
    <t>Praboromarajchanok Institute</t>
  </si>
  <si>
    <t>Mahidol University International College</t>
  </si>
  <si>
    <t>Bangkok Suvarnabhumi College</t>
  </si>
  <si>
    <t>Krirk University</t>
  </si>
  <si>
    <t>Royal Police Cadet Academy</t>
  </si>
  <si>
    <t>Mukdahan Community College</t>
  </si>
  <si>
    <t>Stamford International University Thailand</t>
  </si>
  <si>
    <t>Pathumwan Institute of Technology</t>
  </si>
  <si>
    <t>Nakhonratchasima College</t>
  </si>
  <si>
    <t>International Buddhist College</t>
  </si>
  <si>
    <t>SIU International (Shinawatra University)</t>
  </si>
  <si>
    <t>Joint Graduate School of Energy and Environment</t>
  </si>
  <si>
    <t>Far Eastern University</t>
  </si>
  <si>
    <t>Civil Aviation Training Center Thailand</t>
  </si>
  <si>
    <t>Ratchaphruek College</t>
  </si>
  <si>
    <t>Boromarajonani College of Nursing</t>
  </si>
  <si>
    <t>Webster University Thailand</t>
  </si>
  <si>
    <t>Rattana Bundit University</t>
  </si>
  <si>
    <t>Police Nursing College</t>
  </si>
  <si>
    <t>Bangkok Thonburi College</t>
  </si>
  <si>
    <t>Rajapark College</t>
  </si>
  <si>
    <t>Panyapiwat Institute of Management</t>
  </si>
  <si>
    <t>Phramongkutklao College of Medicine</t>
  </si>
  <si>
    <t>Princess Chulabhorn's College Phitsanulok</t>
  </si>
  <si>
    <t>College of Asian Scholars</t>
  </si>
  <si>
    <t>Chaopraya University</t>
  </si>
  <si>
    <t>Thonburi University</t>
  </si>
  <si>
    <t>Nation University (Yonok University)</t>
  </si>
  <si>
    <t>Southern College of Technology</t>
  </si>
  <si>
    <t>Buriram Community College</t>
  </si>
  <si>
    <t>Asia-Pacific International University</t>
  </si>
  <si>
    <t>Chaiyaphum Rajabhat University</t>
  </si>
  <si>
    <t>Asian University of Science &amp; Technology</t>
  </si>
  <si>
    <t>Siam Technology College</t>
  </si>
  <si>
    <t>Lampang Inter-Tech College</t>
  </si>
  <si>
    <t>Saint Theresa INTI College</t>
  </si>
  <si>
    <t>Eastern University of Management and Technology</t>
  </si>
  <si>
    <t>Sirindhorn College of Public Health</t>
  </si>
  <si>
    <t>Chiang Rai University</t>
  </si>
  <si>
    <t>Thongsuk College</t>
  </si>
  <si>
    <t>Western University</t>
  </si>
  <si>
    <t>Saengtham College</t>
  </si>
  <si>
    <t>Phakklang University</t>
  </si>
  <si>
    <t>Chulabhorn Graduate Institute</t>
  </si>
  <si>
    <t>South-East Bangkok College</t>
  </si>
  <si>
    <t>Arsom Silp Institute of the Arts</t>
  </si>
  <si>
    <t>Mahasarakham College of Agriculture and Technology</t>
  </si>
  <si>
    <t>Satun Community College</t>
  </si>
  <si>
    <t>The Royal Thai Air Force Nursing College</t>
  </si>
  <si>
    <t>Institute of Technology Ayothaya</t>
  </si>
  <si>
    <t>Pattani Community College</t>
  </si>
  <si>
    <t>Phitsanulok College</t>
  </si>
  <si>
    <t>Lumnamping College</t>
  </si>
  <si>
    <t>(3) Chiang Mai University Demonstration School</t>
  </si>
  <si>
    <t>County Community College</t>
  </si>
  <si>
    <t>Chalerm Karnchana College</t>
  </si>
  <si>
    <t>Bangkok School of Management</t>
  </si>
  <si>
    <t>Santapol College</t>
  </si>
  <si>
    <t>Sa Kaeo Community College</t>
  </si>
  <si>
    <t>North Eastern Polytechnic College</t>
  </si>
  <si>
    <t>Trat Community College</t>
  </si>
  <si>
    <t>Kantana Institute</t>
  </si>
  <si>
    <t>Raffles International College Thailand</t>
  </si>
  <si>
    <t>Songkhla Community College</t>
  </si>
  <si>
    <t>Maehongson Community College</t>
  </si>
  <si>
    <t>Phangnga Community College</t>
  </si>
  <si>
    <t>E-Sarn University</t>
  </si>
  <si>
    <t>Yasothon Community College</t>
  </si>
  <si>
    <t>Sae Institute Bangkok</t>
  </si>
  <si>
    <t>Nong Bua Community College</t>
  </si>
  <si>
    <t>Phanomwan College</t>
  </si>
  <si>
    <t xml:space="preserve">เดิม ปี 2013
</t>
  </si>
  <si>
    <r>
      <rPr>
        <b/>
        <sz val="16"/>
        <rFont val="TH SarabunPSK"/>
        <family val="2"/>
      </rPr>
      <t>กิจกรรมภายใต้ (MOU)</t>
    </r>
    <r>
      <rPr>
        <sz val="16"/>
        <rFont val="TH SarabunPSK"/>
        <family val="2"/>
      </rPr>
      <t xml:space="preserve">
1. การจัดการเรียนการสอนร่วมกันในหลักสูตร 3+1 (เรียนปี 1 ที่เวียดนาม และมาเรียนที่ประเทศไทย 
2-4 ปี และรับปริญญาที่ประเทศไทย) 
ความร่วมมือระหว่าง คณะบริหารธุรกิจ มทร.ธัญบุรี 
กับ Hong Duc University สาธารณรัฐสังคมนิยมเวียดนาม 
2. ส่งนักศึกษาไปออกปฏิบัติสหกิจ
ความร่วมมือระหว่างคณะวิทยาศาสตร์และ
เทคโนโลยี มทร.ธัญบุรี กับ Faculty of Industrial Technology ,University Islam Indonfsia 
ประเทศอินโดนีเซีย 
</t>
    </r>
  </si>
  <si>
    <t>3. ส่งนักศึกษาไปออกปฏิบัติสหกิจ
ความร่วมมือระหว่างคณะวิทยาศาสตร์และ
เทคโนโลยี มทร.ธัญบุรี กับ National Pingtung University of Science and Technology (NPUST) สาธารณรัฐไต้หวัน 
4. สัมมนาวิชาการเพื่อแลกเปลี่ยนแนวคิดเกี่ยวกับการศึกษาศิลปะการแกะสลักและดูงานในงานแข่งขันแกะสลักหิมะนานาชาติ ระหว่างวันที่ 2 - 8 มกราคม 2557 ความร่วมมือระหว่าง คณะศิลปกรรมศาสตร์ มทร.ธัญบุรี กับ Harbin Engineering University (HEU) สาธารณรัฐประชาชนจีน 
5. กิจกรรม“ค่ายจิตอาสาอาเซียน” ณ เมืองสุราบายา ประเทศอินโดนีเซีย  ความร่วมมือระหว่างคณะวิศวกรรมศาสตร์ มทร.ธัญบุรี กับ มหาวิทยาลัยบาร์ยังกาลา (University of Bhayangkara,UBHARA) ประเทศอินโดนีเซีย</t>
  </si>
  <si>
    <t>6. โครงการอบรมเชิงปฏิบัติการออกแบบและประกวดเว็บไซต์ และโครงการอบรมเชิงปฏิบัติการผลิตและประกวดภาพยนตร์สั้น ความร่วมมือระหว่างมหาวิทยาลัยเทคโนโลยีราชมงคลธัญบุรี และ Hokkaido Information University ประเทศญี่ปุ่น</t>
  </si>
  <si>
    <t xml:space="preserve">3. โครงการสร้างสรรค์ Residency Artist Vermont Studio Center  ระหว่างวันที่ 2-28 มีนาคม 2557
ณ Residency Artist Vermont Studio Center ประเทศสหรัฐอเมริกา
4. สัมมนาวิชาการเพื่อแลกเปลี่ยนแนวคิดเกี่ยวกับการศึกษาศิลปะการแกะสลัก ระหว่างวันที่ 2 - 8 มกราคม 2557 ณ Harbin Engineering University (HEU) สาธารณรัฐประชาชนจีน </t>
  </si>
  <si>
    <t xml:space="preserve">มทร.ธัญบุรี ส่งเสริมและสนับสนุนให้อาจารย์และบุคลากรของ มทร.ธัญบุรี ไปแลกเปลี่ยน/ฝึกประสบการณ์กับมหาวิทยาลัย/องค์กรทั้งในและต่างประเทศ  เป็นจำนวน  48  คน คิดเป็นร้อยละ 2.59 ของบุคลากรทั้งหมด อาทิเช่น
1. โครงการพัฒนาบุคลากรด้านอัตโนมัติเพื่อการผลิตชิ้นส่วนยานยนต์ ระหว่างวันที่ 21 กุมภาพันธ์ 2557 - 22 มีนาคม 2557 ณ บริษัท EMCO MAIER Ges.m.b.K ประเทศออสเตรีย
2. อบรมศึกษาดูงาน Color science Laboratory, Faculty of Housing and Environmental Design, Osaka City University ระหว่างวันที่ 14-29 มีนาคม 2557 ประเทศญี่ปุ่น
</t>
  </si>
  <si>
    <t xml:space="preserve">ในปีการศึกษา 2557 ตามโครงการพระราชทาน
ความช่วยเหลือแก่ราชอาณาจักรกัมพูชา 
ด้านการศึกษา ซึ่ง มทร.ธัญบุรี ได้รับนักศึกษาเข้าใหม่ จำนวน  11  คน  </t>
  </si>
  <si>
    <t>เดิมในปีการศึกษา 2556 
มทร.ธัญบุรี มีนักศึกษาต่างชาติ จำนวน  113  คน</t>
  </si>
  <si>
    <t>ผลงานวิจัย ที่ตีพิมพ์เผยแพร่ ในระดับชาติและนานาชาติ ต่ออาจารย์ประจำ</t>
  </si>
  <si>
    <r>
      <t xml:space="preserve">1. จัดอบรม IC3 สำหรับนักศึกษา  18  รอบ  
     1.1  นักศึกษาเข้าร่วมโครงการ ทั้งสิ้น 625  คน
     1.2  นักศึกษาสอบผ่านทั้ง 3 โมดูล 
           ได้ใบประกาศ 353  คน 
     1.3  สอบผ่าน   2   โมดูล   31   คน  
     1.4  สอบผ่าน   1   โมดูล   94   คน 
     1.5  สอบไม่ผ่านเลย   144   คน
</t>
    </r>
    <r>
      <rPr>
        <b/>
        <sz val="16"/>
        <color indexed="12"/>
        <rFont val="TH SarabunPSK"/>
        <family val="2"/>
      </rPr>
      <t>***นักศึกษาสอบผ่าน คิดเป็นร้อยละ 56.48  ของจำนวนนักศึกษาที่เข้าร่วมทดสอบ</t>
    </r>
  </si>
  <si>
    <t>ผลงานทางวิชาการ/ผลงานวิจัย/สิ่งประดิษฐ์/นวัตกรรม/งานสร้างสรรค์ที่นำไปใช้ประโยชน์</t>
  </si>
  <si>
    <t>ผลงานวิจัย สิ่งประดิษฐ์ นวัตกรรม 
และงานสร้างสรรค์ เพื่อสร้างความเข้มแข็ง
ทางเศรษฐกิจ ตอบสนองภาคอุตสาหกรรม 
และตอบโจทย์ให้ประเทศ</t>
  </si>
  <si>
    <t>ได้มีการมอบหมายนโยบายและแนวทางการพัฒนาหลักสูตรให้เป็นหลักสูตรผลิตบัณฑิตนักปฏิบัติ   
โดยดำเนินการให้มีโครงสร้างของหลักสูตร ดังนี้
1. ชั่วโมงทฤษฎีมากกว่าปฏิบัติ  70:30 (สายวิทยาศาสตร์และเทคโนโลยี)  60:40 (สายสังคมศาสตร์)
2. เป็นไปตามกรอบ TQF
3. มีสหกิจศึกษาทุกหลักสูตร
4. มีสมรรถนะตามสภาวิชาชีพกำหนด หรือ กำหนดเป็นรายวิชา</t>
  </si>
  <si>
    <t>นักศึกษาที่ผ่านการทดสอบทักษะทางสังคม อีก 6 ด้าน (การทำงานเป็นทีม ใฝ่เรียนใฝ่รู้ คิดวิเคราะห์ นิสัยอุตสาหกรรม ความมีระเบียบวินัยและรักองค์กรและจิตสาธารณะ)</t>
  </si>
  <si>
    <t>ผลการดำเนินงาน 3 หมายถึง 
มีการดำเนินการตามเกณฑ์การประเมิน 3 ข้อ คือ
1. มีคณะกรรมการหรือคณะทำงาน
2. มีแผนการดำเนินงาน
3. มีการประชุมหารือหรือกำกับติดตาม</t>
  </si>
  <si>
    <t xml:space="preserve">  ผลการดำเนินงาน 3 หมายถึง 
มีการดำเนินการตามเกณฑ์การประเมิน 3 ข้อ คือ
1. มีคณะกรรมการหรือคณะทำงาน
2. มีแผนการดำเนินงาน
3. มีการประชุมหารือหรือกำกับติดตาม</t>
  </si>
  <si>
    <t>ยังไม่อยู่ในรอบระยะเวลาการประเมิน จะประเมินในปี 2558-2560</t>
  </si>
  <si>
    <t>ยังไม่อยู่ในรอบระยะเวลาการประเมิน จะประเมินในปี 2559-2560</t>
  </si>
  <si>
    <t>7.  โครงการแลกเปลี่ยนนักศึกษาระยะสั้น 
คณะเทคโนโลยีสื่อสารมวลชน 1-30 เมษายน 2557 มหาวิทยาลัยยามากะตะ เมือง ยามากะตะ 
ประเทศญี่ปุ่น (นางสาวพรชนก สัณฐานชัย)</t>
  </si>
  <si>
    <t>3. โครงการสหกิจศึกษาในสาธารณรัฐประชาชนจีน 
ณ Donghua University ประเทศสาธารณรัฐ
ประชาชนจีน ของนักศึกษาคณะวิศวกรรมศาสตร์ 
ระหว่างวันที่ 3 พฤษภาคม  - 20 สิงหาคม 2557
        1. นางสาวสมพร สีม่วง
        2. นางสาวจิรภา โพธิจักร</t>
  </si>
  <si>
    <t>8. โครงการแลกเปลี่ยนนักศึกษาไทยและอาเซียน สำนักงานคณะกรรมการการอุดมศึกษา ณ De La Salle University Das Marinas ประเทศฟิลิปปินส์ 
(จำนวน 4 คน)</t>
  </si>
  <si>
    <t>9. โครงการอบรมเชิงปฏิบัติการออกแบบเว็บไซต์ ภาพยนต์สั้น และการโปรแกรมคอมพิวเตอร์ 2557 ส่วนหนึ่ง ระหว่างวันที่ 21-30 สิงหาคม 2557 ณ Hokkaido Information University ประเทศญี่ปุ่น  (จำนวน 18 คน)</t>
  </si>
  <si>
    <r>
      <t xml:space="preserve">การจัดอันดับมหาวิทยาลัยในประเทศไทย 
โดย Webometrics ปี 2014 (ณ มกราคม 2557)
</t>
    </r>
    <r>
      <rPr>
        <sz val="16"/>
        <rFont val="TH SarabunPSK"/>
        <family val="2"/>
      </rPr>
      <t xml:space="preserve">  - มหาวิทยาลัยเฉพาะด้านวิทยาศาสตร์และเทคโนโลยี (S &amp; T) </t>
    </r>
    <r>
      <rPr>
        <b/>
        <sz val="16"/>
        <color indexed="10"/>
        <rFont val="TH SarabunPSK"/>
        <family val="2"/>
      </rPr>
      <t>เป็น</t>
    </r>
    <r>
      <rPr>
        <b/>
        <i/>
        <sz val="16"/>
        <color indexed="10"/>
        <rFont val="TH SarabunPSK"/>
        <family val="2"/>
      </rPr>
      <t>อันดับที่ 11</t>
    </r>
    <r>
      <rPr>
        <i/>
        <sz val="16"/>
        <rFont val="TH SarabunPSK"/>
        <family val="2"/>
      </rPr>
      <t xml:space="preserve"> จากเดิม 13 (</t>
    </r>
    <r>
      <rPr>
        <sz val="16"/>
        <rFont val="TH SarabunPSK"/>
        <family val="2"/>
      </rPr>
      <t xml:space="preserve">จาก ทั้งหมด 24 แห่ง)
 - กลุ่ม 9 มทร.  </t>
    </r>
    <r>
      <rPr>
        <b/>
        <sz val="16"/>
        <color indexed="10"/>
        <rFont val="TH SarabunPSK"/>
        <family val="2"/>
      </rPr>
      <t xml:space="preserve">เป็นอันดับที่ 5 </t>
    </r>
    <r>
      <rPr>
        <sz val="16"/>
        <rFont val="TH SarabunPSK"/>
        <family val="2"/>
      </rPr>
      <t xml:space="preserve"> จากเดิม 7 
 - มหาวิทยาลัยในประเทศไทย </t>
    </r>
    <r>
      <rPr>
        <b/>
        <sz val="16"/>
        <color indexed="10"/>
        <rFont val="TH SarabunPSK"/>
        <family val="2"/>
      </rPr>
      <t>เป็นอันดับที่ 40</t>
    </r>
    <r>
      <rPr>
        <sz val="16"/>
        <rFont val="TH SarabunPSK"/>
        <family val="2"/>
      </rPr>
      <t xml:space="preserve"> 
จากเดิม 51 (จากทั้งหมด 188 แห่ง) 
 - มหาวิทยาลัยโลก </t>
    </r>
    <r>
      <rPr>
        <b/>
        <sz val="16"/>
        <color indexed="10"/>
        <rFont val="TH SarabunPSK"/>
        <family val="2"/>
      </rPr>
      <t>เป็นอันดับที่ 2523</t>
    </r>
    <r>
      <rPr>
        <sz val="16"/>
        <rFont val="TH SarabunPSK"/>
        <family val="2"/>
      </rPr>
      <t xml:space="preserve"> จากเดิม 2951
</t>
    </r>
  </si>
  <si>
    <t xml:space="preserve"> รอบ 9 เดือน ระหว่าง 1 ตุลาคม พ.ศ. 2556 - 30 มิถุนายน พ.ศ. 2557</t>
  </si>
  <si>
    <t>รายละเอียดผลการดำเนินงาน รอบ 9 เดือน 
ประจำปีงบประมาณ 2557  
 ระหว่าง 1 ตุลาคม 2556 - 30 มิถุนายน 2557</t>
  </si>
  <si>
    <t xml:space="preserve">บุคลากรทั้งหมด  1,854  คน
สายวิชาการ  913  คน
สายสนับสนุน  941  คน
</t>
  </si>
  <si>
    <t>1. มีการจัดทำแผนพัฒนาสมรรถนะรายบุคคล (IDP)
     1. สมรรถนะหลัก
     2. สมรรถนะตามหน้าที่
     3. สมรรถนะทางการบริหาร</t>
  </si>
  <si>
    <t>2. ได้จัดทำหลักสูตรการพัฒนาสมรรถนะบุคลากร โดยในเบื้องต้น ปีงบประมาณ 2557 ได้ดำเนินการจัดทำหลักสูตรในส่วนสมรรถนะหลัก สำหรับสายสนับสนุนก่อน อาทิเช่น
     1. พัฒนาศักยภาพและทักษะพนักงานมหาวิทยาลัยบรรจุใหม่
     2. หลักปฏิบัติราชการที่ดีสำหรับบุคลากรภาครัฐ
     3. พัฒนาศักยภาพของบุคลากรตามแผนสมรรถนะ (หัวหน้างาน)</t>
  </si>
  <si>
    <t xml:space="preserve">3. มีการดำเนินการตามแผนสมรรถนะรายบุคคล
โดยการส่งเสริมผลักดันให้บุคลากรได้เข้ารับการอบรม </t>
  </si>
  <si>
    <t xml:space="preserve"> 1. เสริมสร้างความพร้อมในการเป็นผู้บริหารโดยส่งบุคลากรเข้ารับการอบรมในหลักสูตรต่าง ๆ อาทิเช่น  
     1.1 หลักสูตร "การบริหารงานอุดมศึกษาระดับสูง"   จำนวน  2  คน  
     1.2  หลักสูตร คณบดีเพื่อการเปลี่ยนแปลง  (Deans For Change : DFC)  จำนวน 5 คน
     1.3  หลักสูตร ธรรมาภิบาลเพื่อการพัฒนาคณะ  จำนวน  5  คน
     1.4  หลักสูตร การพัฒนาภาวะผู้นำในตนเอง
ให้เป็นที่ยอมรับ จำนวน 3 คน
     1.5  หลักสูตร นักบริหารระดับสูงเพื่อการพัฒนา
มหาวิทยาลัย จำนวน 1 คน
   </t>
  </si>
  <si>
    <r>
      <t xml:space="preserve">  1. ปัจจุบันมีบุคลากรสายวิชาการที่มีคุณสมบัติครบในการขอกำหนดตำแหน่งทางวิชาการ รวม  674  คน
     1.1 ศาสตราจารย์           24  คน
     1.2 รองศาสตราจารย์     254  คน
     1.3 ผู้ช่วยศาสตราจารย์   396  คน
  2. ปัจจบันมีผู้ยื่นเสนอขอผลงานวิชาการ รวม 46 คน
      1.1 รองศาสตราจารย์      12  คน
      1.2 ผู้ช่วยศาสตราจารย์    34  คน
3.  มหาวิทยาได้มีการส่งเสริมให้บุคลากรทำผลงานวิชาการ โดยให้ความรู้เรื่องหลักเกณฑ์และวิธีการพิจารณากำหนดตำแหน่งทางวิชาการ รวมทั้งสรรหาผู้ทรงคุณวุฒิเฉพาะสาขามาให้คำปรึกษา
4.  มีบุคลากรได้รับการแต่งตั้งให้ดำรงตำแหน่งทางวิชาการ (ผู้ช่วยศาสตราจารย์) เพิ่มขึ้น จำนวน  6  คน
</t>
    </r>
    <r>
      <rPr>
        <b/>
        <sz val="16"/>
        <color indexed="12"/>
        <rFont val="TH SarabunPSK"/>
        <family val="2"/>
      </rPr>
      <t>***คิดเป็นร้อยละ 0.89 % ของจำนวนบุคลากรที่มีคุณสมบัติ</t>
    </r>
  </si>
  <si>
    <t xml:space="preserve"> - ผู้มีคุณสมบัติครบ ณ พ.ย.56 
    = 674 คน
 - ได้รับการแต่งตั้งเพิ่มขึ้น 6 คน</t>
  </si>
  <si>
    <t xml:space="preserve"> 60:31:9</t>
  </si>
  <si>
    <r>
      <t xml:space="preserve">1. งปม.แผ่นดิน ปี 2557  =  1,290,940,900  บาท
2. ค่าเล่าเรียน ตุลาคม 2556 - มกราคม 2557  
    =  177,534,655.20 บาท
3. รายได้อื่น ๆ = 48,424,488  บาท
</t>
    </r>
    <r>
      <rPr>
        <b/>
        <sz val="16"/>
        <color indexed="10"/>
        <rFont val="TH SarabunPSK"/>
        <family val="2"/>
      </rPr>
      <t xml:space="preserve">    ***รวม  1,516,900,043.20   บาท
เมื่อเปิดภาคเรียนในเดือนสิงหาคม 2557 และเป็นไปตามแผนที่วางไว้  ในเบื้องต้นสัดส่วนจะเพิ่มขึ้นเป็น  64:34:2</t>
    </r>
  </si>
  <si>
    <r>
      <t xml:space="preserve">1.จำนวนหน่วยพลังงานไฟฟ้าที่ใช้ไปในปีที่ผ่านมา 12,354,000 กิโลวัตต์
2.จำนวนหน่วยพลังงานไฟฟ้าที่ใช้ในปีปัจจุบัน 11,245,600 กิโลวัตต์
</t>
    </r>
    <r>
      <rPr>
        <sz val="16"/>
        <color indexed="12"/>
        <rFont val="TH SarabunPSK"/>
        <family val="2"/>
      </rPr>
      <t>***คิดเป็นพลังงานไฟฟ้าที่ประหยัดได้ร้อยละ  8.97</t>
    </r>
  </si>
  <si>
    <t>3</t>
  </si>
  <si>
    <t xml:space="preserve"> - จำนวนอาจารย์ทั้งหมด 913 คน
 - งานวิจัยหรืองานสร้างสรรค์ที่ตีพิมพ์ เผยแพร่ในระดับชาติหรือนานาชาติ    243  เรื่อง
</t>
  </si>
  <si>
    <r>
      <rPr>
        <b/>
        <sz val="16"/>
        <rFont val="TH SarabunPSK"/>
        <family val="2"/>
      </rPr>
      <t>อนุสิทธิบัตร</t>
    </r>
    <r>
      <rPr>
        <sz val="16"/>
        <rFont val="TH SarabunPSK"/>
        <family val="2"/>
      </rPr>
      <t xml:space="preserve">
1. </t>
    </r>
    <r>
      <rPr>
        <i/>
        <sz val="16"/>
        <rFont val="TH SarabunPSK"/>
        <family val="2"/>
      </rPr>
      <t xml:space="preserve">เครื่องให้บริการกระจายสัญญาณอินเตอร์เน็ตแบบหยอดเหรียญ </t>
    </r>
    <r>
      <rPr>
        <sz val="16"/>
        <rFont val="TH SarabunPSK"/>
        <family val="2"/>
      </rPr>
      <t xml:space="preserve">ผศ.ชุติมา ประสาทแก้ว คณะวิทยาศาสตร์และเทคโนโลยีผลงาน (12 ก.พ.57)
2. กรรมวิธีการผลิตตะขบอบแห้ง ดร.อรวัลย์ อุปถัมภ์ภานนท์ คณะเทคโนโลยีคหกรรมศาสตร์ (20 มิ.ย.57)
3. มหาวิทยาลัยดำเนินโครงการ One Text One Research มีอาจารย์เข้าร่วมเสนอตำรา 810 รายการ งานวิจัย 145 เรื่อง โดยมหาวิทยาลัยลงนามความร่วมมือกับบริษัททริปเพิ้ล เอ็ดดูเคชั่น กรุ๊ป จัดพิมพ์และจัดจำหน่าย ซึ่งหากเป็นไปตามแผนการดำเนินงาน จะทำให้มีลิขสิทธิ์เพิ่มขึ้น  </t>
    </r>
  </si>
  <si>
    <t>อาทิเช่น 1. ดร.ต้องลักษณ์ จิรวัชรากร คณะครุศาสตร์อุตสาหกรรม นำเสนอผลงาน The Readiness of the development of graduates in Higher Education Institutions in Pathumthani Province to support the ASEAN ECONOMIC COMMUNITY ระหว่างวันที่ 21-22 พฤษภาคม 2557 ณ ประเทศอิตาลี</t>
  </si>
  <si>
    <t xml:space="preserve">2. อ.รัตติกาล เจนจัด คณะเทคโนโลยีสื่อสารมวลชน นำเสนอผลงาน The construction of symbolic meaning in coffee advertisement ระหว่างวันที่ 30-31 พฤษภาคม 2557 ณ ประเทศออสเตรีย
</t>
  </si>
  <si>
    <t>3. ผศ.ดร.สุรีรัตน์ อินทร์หม้อ คณะบริหารธุรกิจ นำเสนอผลงาน User Behavior on Commercial Social Network in Thailand ระหว่างวันที่ 2 - 4 เมษายน 2557 ณ ประเทศญี่ปุ่น</t>
  </si>
  <si>
    <t xml:space="preserve">4. นายอลงกต สุวรรณมณี คณะวิทยาศาสตร์และเทคโนโลยี นำเสนอผลงาน Solutions of the diophantine p^x+q^y=z^2 ระหว่างวันที่ 13-14 ธันวาคม 2556 ณ ประเทศมาเลเซีย
5. ผศ.ชัยพร ระวีศิริ คณะศิลปกรรมศาสตร์ นำเสนอผลงาน  End of Life 1-2 ระหว่างวันที่ 1-8 พฤษภาคม 2557 ณ สหรัฐอเมริกา
</t>
  </si>
  <si>
    <t>6. น.ส.พิมอร แก้วแดง คณะศิลปศาสตร์ เข้าร่วมประชุม Asian Graduate Student Fellowship 2014 ระหว่างวันที่ 15 พ.ค.-28 มิ.ย.57 ณ ประเทศสิงค์โปร์
7.ผศ.ธีรวัลย์ วรรธโนทัย คณะสถาปัตยกรรมศาตร์ นำเสนอผลงาน การวิจัยเชิงปฏิบัติการแบบมีส่วนร่วมเพื่อสร้างกำลังใจในสังคมเรือนจำและการบูรณราการปรัชญาเศรษฐกิจพอเพียงกับระบบยุติธรรมทางอาญา ระหว่างวันที่ 11-14 มิถุนายน 2557 ณ ประเทศกรีซ</t>
  </si>
  <si>
    <t xml:space="preserve">จำนวนผลงานวิจัย สิ่งประดิษฐ์ นวัตกรรม 
และงานสร้างสรรค์ เพื่อสร้างความเข้มแข็ง
ทางเศรษฐกิจ ตอบสนองภาคอุตสาหกรรม 
และตอบโจทย์ให้ประเทศ จำนวน  16  เรื่อง  
</t>
  </si>
  <si>
    <t xml:space="preserve">มหาวิทยาลัยมีจำนวนผลงานทางวิชาการ/ผลงานวิจัย/สิ่งประดิษฐ์/นวัตกรรม/งานสร้างสรรค์ที่นำไปใช้ประโยชน์  66  เรื่อง  
</t>
  </si>
  <si>
    <t xml:space="preserve">มีแหล่งทุนจากภายนอกมหาวิทยาลัย ซึ่งได้จากองค์กรภาครัฐ/เอกชน สถานประกอบการ และภาคอุตสาหกรรม
</t>
  </si>
  <si>
    <r>
      <rPr>
        <sz val="14"/>
        <rFont val="TH SarabunPSK"/>
        <family val="2"/>
      </rPr>
      <t>1. บริษัทธเนศพัฒนาจำกัด
2. สถาบันสารสนเทศทรัพยากรน้ำและการเกษตร (องค์การมหาชน) หรือ สสนก.
3. กรมพัฒนาการแทพย์แผนไทยและการแพทย์ทางเลือก
4. สำนักงานพัฒนาวิทยาศาสตร์และเทคโนโลยีแห่งชาติ (สวทช.)
5. สำนักงานคณะกรรมการการอุดมศึกษา (สกอ.)
6. กระทรวงศึกษาธิการ
7. สำนักงานพัฒนาการวิจัยการเกษตร (สวก.)
8. สำนักงานกองทุนสนับสนุนการวิจัย (สกว.) 
9. สำนักงานประกันสังคม
10. สำนักนโยบายและแผนพลังงาน
11. เครือข่ายวิจัยเครือข่ายอุดมศึกษาภาคกลางตอนบน
12. สำนักงานคณะกรรมการวิจัยแห่งชาติ
13. บริษัท ที.เอ็ม.ซี อุตสาหกรรม จำกัด (มหาชน) 
บริษัทธเนศพัฒนาจำกัด
14. สถาบันคุณวุฒิวิชาชีพ (องค์การมหาชน)
15. สถาบันพัฒนาอุตสาหกรรมสิ่งทอ</t>
    </r>
    <r>
      <rPr>
        <sz val="16"/>
        <rFont val="TH SarabunPSK"/>
        <family val="2"/>
      </rPr>
      <t xml:space="preserve">
รวมเงินที่ได้รับการสนับสนุน เป็นเงิน 21,950,893 บาท</t>
    </r>
  </si>
  <si>
    <t xml:space="preserve"> - นักศึกษาที่เดินทาง
ไปแลกเปลี่ยนฝึกประสบการณ์ฯ  จำนวน  130 คน
 - นักศึกษาชั้นปีสุดท้ายทั้งหมด 
จำนวน  5,314 คน  </t>
  </si>
  <si>
    <t xml:space="preserve"> - บุคลากรทั้งหมด  1,854  คน
 - อาจารย์และบุคลากรที่ไปแลกเปลี่ยนฯ 94 คน</t>
  </si>
  <si>
    <t>เดิมในปีงบประมาณ 2556 มทร.ธัญบุรี มีบุคลากรชาวต่างชาติ จำนวน 11 คน
  - ฟิลิปปินส์ 6  อินเดีย 1 ญี่ปุ่น 2 จีน 2</t>
  </si>
  <si>
    <r>
      <rPr>
        <b/>
        <sz val="16"/>
        <rFont val="TH SarabunPSK"/>
        <family val="2"/>
      </rPr>
      <t xml:space="preserve">คณะเทคโนโลยีสื่อสารมวลชน </t>
    </r>
    <r>
      <rPr>
        <sz val="16"/>
        <rFont val="TH SarabunPSK"/>
        <family val="2"/>
      </rPr>
      <t xml:space="preserve">
มีอาจารย์ชาวญี่ปุ่น จำนวน 1 คน มาทำงานวิจัย 
เป็นระยะเวลา 1 ปี
</t>
    </r>
    <r>
      <rPr>
        <b/>
        <sz val="16"/>
        <rFont val="TH SarabunPSK"/>
        <family val="2"/>
      </rPr>
      <t>คณะครุศาสตร์อุตสาหกรรม</t>
    </r>
    <r>
      <rPr>
        <sz val="16"/>
        <rFont val="TH SarabunPSK"/>
        <family val="2"/>
      </rPr>
      <t xml:space="preserve"> 
มีการอาจารย์ชาวรัสเซีย จำนวน 1 คน
</t>
    </r>
    <r>
      <rPr>
        <b/>
        <sz val="16"/>
        <rFont val="TH SarabunPSK"/>
        <family val="2"/>
      </rPr>
      <t xml:space="preserve">คณะวิทยาศาสตร์และเทคโนโลยี </t>
    </r>
    <r>
      <rPr>
        <sz val="16"/>
        <rFont val="TH SarabunPSK"/>
        <family val="2"/>
      </rPr>
      <t xml:space="preserve">
มีอาจารย์ชาวญี่ปุ่น จำนวน 1 คน</t>
    </r>
  </si>
  <si>
    <r>
      <rPr>
        <b/>
        <i/>
        <sz val="16"/>
        <rFont val="TH SarabunPSK"/>
        <family val="2"/>
      </rPr>
      <t>หลักสูตรบริหารธุรกิจบัณฑิต</t>
    </r>
    <r>
      <rPr>
        <sz val="16"/>
        <rFont val="TH SarabunPSK"/>
        <family val="2"/>
      </rPr>
      <t xml:space="preserve">
สาขาวิชาการบริหารธุรกิจระหว่างประเทศ 
(หลักสูตรนานาชาติ) ร่วมกับ Hong Duc University สาธารณรัฐสังคมนิยมเวียดนาม
</t>
    </r>
    <r>
      <rPr>
        <b/>
        <sz val="16"/>
        <rFont val="TH SarabunPSK"/>
        <family val="2"/>
      </rPr>
      <t xml:space="preserve">หลักสูตรปรัชญาดุษฎีบัณฑิต 
</t>
    </r>
    <r>
      <rPr>
        <sz val="16"/>
        <rFont val="TH SarabunPSK"/>
        <family val="2"/>
      </rPr>
      <t xml:space="preserve">สาขาวิทยาการสีและการมองเห็นของมนุษย์ (หลักสูตรนานาชาติ) ร่วมกับ Ritsumeikan University ประเทศญี่ปุ่น และYongsei University ประเทศสาธารณรัฐเกาหลี
</t>
    </r>
  </si>
  <si>
    <t xml:space="preserve">ข้อมูลจากรายงานการประเมินตนเอง (SAR) 
ปีการศึกษา 2556 </t>
  </si>
  <si>
    <t xml:space="preserve">ข้อมูลจากรายงานการประเมินตนเอง (SAR) 
ปีการศึกษา 2556
</t>
  </si>
  <si>
    <t xml:space="preserve">  - คำนวณจากข้อมูลของ 7 คณะ 
ขาด 4 หน่วยงานคือ
    1.คณะเทคโนโลยีการเกษตร
    2.คณะศิลปกรรมศาสตร์
    3.คณะศิลปศาสตร์
    4.วิทยาลัยการแพทย์แผนไทย
</t>
  </si>
  <si>
    <t xml:space="preserve">  - คำนวณจากข้อมูลของ 4 คณะ
    1.คณะครุศาสตร์อุตสาหกรรม
    2.คณะเทคโนโลยีสื่อสารมวลชน
    3.คณะวิทยาศาสตร์และเทคโนโลยี
    4.คณะสถาปัตยกรรมศาสตร์
    *ขาดข้อมูล 7 หน่วยงาน</t>
  </si>
  <si>
    <t xml:space="preserve"> - คำนวณจากข้อมูลของ 4 คณะ
    1.คณะบริหารธุรกิจ 
    2.คณะวิทยาศาสตร์และเทคโนโลยี 
    3.คณะศิลปกรรมศาสตร์
    4.คณะสถาปัตยกรรมศาสตร์ 
    *ขาดข้อมูลอีก 7 หน่วยงาน</t>
  </si>
  <si>
    <r>
      <t xml:space="preserve">1. ดำเนินการจัดสรรค่าใช้จ่ายในการพัฒนาบุคลากร
ตามสาขาวิชาชีพ ไว้ที่ กองบริหารงานบุคคล  
เป็นงบประมาณ  4,8000,000  บาท 
2. มีบุคลากรได้รับการพัฒนาทักษะและสมรรถนะวิชาชีพ จำนวน  1,198  คน  
</t>
    </r>
    <r>
      <rPr>
        <b/>
        <i/>
        <sz val="16"/>
        <color indexed="12"/>
        <rFont val="TH SarabunPSK"/>
        <family val="2"/>
      </rPr>
      <t>***คิดเป็นร้อยละ 64.62 % ของจำนวนบุคลากรทั้งหมด</t>
    </r>
  </si>
  <si>
    <t>เริ่มทำความเข้าใจระดับคณะ</t>
  </si>
  <si>
    <t xml:space="preserve">  - คำนวณจากการรายงานของคณะบริหาธุรกิจเพียง 1 หน่วยงาน</t>
  </si>
  <si>
    <t>ได้มีการดำเนินการพิจารณาจัดสรรงบยุทธศาสตร์ และเงินรายได้สะสม คณะฯ เป็นเงินทั้งสิ้น 88,573,381บาท สำหรับรายการครุภัณฑ์ที่จำเป็นเร่งด่วนในขอบเขต ดังนี้
     -  ครุภัณฑ์พื้นฐานที่ใช้ในศูนย์ปฏิบัติการที่จำเป็น
     -  Lab วิจัยที่เป็นเครื่องมือเฉพาะทาง/ทดสอบเฉพาะทาง
     -  ครุภัณฑ์ที่จำเป็นสำหรับหลักสูตรที่เปิดใหม่ 2557</t>
  </si>
  <si>
    <t xml:space="preserve"> - ห้องปฏิบัติการพื้นฐานและขั้นสูงทั้งหมด 332 ห้อง
 - ห้องปฏิบัติการพื้นฐานและขั้นสูงมีความพร้อม 264 ห้อง</t>
  </si>
  <si>
    <t xml:space="preserve"> - เครือข่ายจากสถานประกอบการทั้งหมด 954 แห่ง
 - เครือข่ายจากสถานประกอบการที่อยู่ในเกณฑ์มาตรฐาน 312 แห่ง
</t>
  </si>
  <si>
    <t xml:space="preserve">ได้มีการมอบหมายให้ดำเนินการ ดังนี้
1. มอบผู้ช่วยอธิการบดี ดร.วิสิทธิ์ ล้อธรรมจักร ผู้ช่วยอธิการบดี ผศ.ไพบูลย์ แย้มเผื่อน  ผู้ช่วยอธิการดี นายพงศ์พิชญ์  ต่วนภูษา และคณะศิลปศาสตร์ เป็นเจ้าภาพในการทำแผนการอบรมและการจัดทดสอบภาษาอังกฤษ TOEIC และอบรมให้แต่ละคณะ โดยค่าใช้จ่ายในการฝึกอบรมใช้เงินโครงการเตรียม
ความพร้อมสู่ประชาคมอาเซียน
2. มอบคณะ/วิทยาลัย  ส่งจำนวนนักศึกษาที่จะเข้ารับการอบรมและทดสอบภาษาอังกฤษ TOEIC 
ไปยังคณะศิลปศาสตร์ 
3. มอบผู้ช่วยอธิการบดี ดร.วิสิทธิ์ ล้อธรรมจักร  รายงานผลกระบวนการพัฒนาการเรียนการสอนภาษาอังกฤษ  มอบคณะศิลปศาสตร์ รายงานผลจำนวนนักศึกษาที่เข้ารับการทดสอบและผ่านการทดสอบทางด้านภาษาอังกฤษ TOEIC ไม่ต่ำกว่า 500 หรือเทียบเท่า
</t>
  </si>
  <si>
    <t xml:space="preserve">    -  สิ่งทอ                     10  คน
     -  ท่องเที่ยว-โรงแรม        9  คน
     -  ไฟฟ้า-อิเล็กทรอนิกส์     9  คน
     -  สถาปัตยกรรม            8  คน
     -  ชิ้นส่วนยานยนต์          8  คน
     -  ก่อสร้างและโยธา         7  คน
     -  สุขภาพ                   3  คน</t>
  </si>
  <si>
    <t>1. ได้ดำเนินการจัดสรรงบประมาณสนับสนุนการไปฝั่งตัว/ฝึกประสบการณ์วิชาชีพ ในสถานประกอบการ เป็นงบประมาณทั้งสิ้น  7,073,020  บาท 
2. มีแผนการพัฒนาโดยการฝังตัว/ฝึกประสบการณ์วิชาชีพในสถานประกอบการ ซึ่งสามารถแบ่งตามกลุ่มอุตสาหกรรม  ดังนี้
     -  สื่อและสิ่งพิมพ์          32  คน
     -  ศิลปะ-ดนตรี            24  คน
     -  ผลิตภัณฑ์เกษตร        17  คน
     -  การศึกษา               17  คน
     -  เทคโนโลยีสารสนเทศ   13  คน
     -  อาหาร-คหกรรม        13  คน</t>
  </si>
  <si>
    <t xml:space="preserve">จำนวนอาจารย์และนักศึกษาเข้าประชุม/นำเสนอผลงานวิชาการระดับชาติหรือระดับนานาชาติ
437  คน  
</t>
  </si>
  <si>
    <t xml:space="preserve"> -จำนวนอาจารย์ทั้งหมด 913 คน
 -จำนวนอาจารย์ที่ไปฝังตัว/
   ฝึกประสบการณ์วิชาชีพ  
 170  คน
</t>
  </si>
  <si>
    <r>
      <rPr>
        <i/>
        <sz val="16"/>
        <rFont val="TH SarabunPSK"/>
        <family val="2"/>
      </rPr>
      <t xml:space="preserve"> - นักศึกษาสำเร็จการศึกษา 
   ป.โท     102 คน
   ป.ตรี  4,674 คน</t>
    </r>
    <r>
      <rPr>
        <i/>
        <sz val="16"/>
        <color indexed="10"/>
        <rFont val="TH SarabunPSK"/>
        <family val="2"/>
      </rPr>
      <t xml:space="preserve">
</t>
    </r>
  </si>
  <si>
    <r>
      <rPr>
        <sz val="16"/>
        <rFont val="TH SarabunPSK"/>
        <family val="2"/>
      </rPr>
      <t>มีผลงานวิจัยของผู้ที่จบการศึกษาในระดับปริญญาตรี
และปริญญาโท เผยแพร่ในวารสารวิชาการหรือฐานข้อมูลในห้องสมุดของมทร.ธัญบุรี จำนวน 483  เรื่อง  คิดเป็นร้อยละ 10.11</t>
    </r>
    <r>
      <rPr>
        <sz val="16"/>
        <color indexed="10"/>
        <rFont val="TH SarabunPSK"/>
        <family val="2"/>
      </rPr>
      <t xml:space="preserve">
</t>
    </r>
  </si>
  <si>
    <t xml:space="preserve"> - นักศึกษาชั้นปีสุดท้ายทั้งหมด 
    4,674 คน  
 - นักศึกษาที่เข้าร่วมโครงการ 
    625 คน
 - นักศึกษาที่เข้าร่วมโครงการคิดเป็นร้อยละ 13.37 ของจำนวนนักศึกษาชั้นปีสุดท้าย</t>
  </si>
  <si>
    <r>
      <t xml:space="preserve">มีผลงานวิจัยหรืองานสร้างสรรค์ที่ตีพิมพ์ เผยแพร่
ในระดับชาติหรือนานาชาติ รวมทั้งสิ้น  243  เรื่อง
</t>
    </r>
    <r>
      <rPr>
        <b/>
        <sz val="16"/>
        <color indexed="12"/>
        <rFont val="TH SarabunPSK"/>
        <family val="2"/>
      </rPr>
      <t>***คิดเป็นร้อยละ 26.62 ของจำนวนอาจารย์ทั้งหมด</t>
    </r>
    <r>
      <rPr>
        <sz val="16"/>
        <rFont val="TH SarabunPSK"/>
        <family val="2"/>
      </rPr>
      <t xml:space="preserve">
</t>
    </r>
    <r>
      <rPr>
        <i/>
        <sz val="16"/>
        <rFont val="TH SarabunPSK"/>
        <family val="2"/>
      </rPr>
      <t xml:space="preserve">     </t>
    </r>
    <r>
      <rPr>
        <sz val="16"/>
        <rFont val="TH SarabunPSK"/>
        <family val="2"/>
      </rPr>
      <t xml:space="preserve">
</t>
    </r>
    <r>
      <rPr>
        <sz val="14"/>
        <color indexed="12"/>
        <rFont val="TH SarabunPSK"/>
        <family val="2"/>
      </rPr>
      <t/>
    </r>
  </si>
  <si>
    <r>
      <t xml:space="preserve">
</t>
    </r>
    <r>
      <rPr>
        <b/>
        <sz val="16"/>
        <rFont val="TH SarabunPSK"/>
        <family val="2"/>
      </rPr>
      <t>คณะเทคโนโลยีคหกรรมศาสตร์</t>
    </r>
    <r>
      <rPr>
        <sz val="16"/>
        <rFont val="TH SarabunPSK"/>
        <family val="2"/>
      </rPr>
      <t xml:space="preserve"> จำนวน 8 เรื่อง
1. วิจัยทำแผ่นปรุงรส
2. วิจัยการพัฒนาผลิตภัณฑ์ข้าวตังสมุนไพร
3. วิจัยข้าวเม่าหมี่จากข้าวกล้องงอก
4. วิจัยการพัฒนาผลิตภัณฑ์ขนมรากบัว
5. วิจัยการพัฒนาผลิตภัณฑ์ข้าวตังแผ่นจากปลายข้าวกล้องไรซ์เบอรี่เสริมน้ำพริกเผาเกสรดอกบัวหลวง
6. วิจัยการออกแบบผลิตภัณฑ์จากผ้ายีนส์ที่ใช้แล้ว
7. วิจัยการพัฒนาผ้าฝ้ายทอมือเชิงวัฒนธรรมตามรอยพระราชดำริในสมเด็จพระนางเจ้าสิริกิติ์ พระบรมราชินีนาถ
8. วิจัยการผลิตปลาร้าผงและแจ่วบองแห้ง สู่วิสาหกิจชุมชน
</t>
    </r>
    <r>
      <rPr>
        <b/>
        <sz val="16"/>
        <rFont val="TH SarabunPSK"/>
        <family val="2"/>
      </rPr>
      <t>คณะเทคโนโลยีสื่อสารมวลชน</t>
    </r>
    <r>
      <rPr>
        <sz val="16"/>
        <rFont val="TH SarabunPSK"/>
        <family val="2"/>
      </rPr>
      <t xml:space="preserve"> จำนวน 1 เรื่อง
1. การจัดทำมาตรฐานอาชีพและคุณวุฒิวิชาชีพ</t>
    </r>
  </si>
  <si>
    <r>
      <rPr>
        <b/>
        <sz val="16"/>
        <rFont val="TH SarabunPSK"/>
        <family val="2"/>
      </rPr>
      <t xml:space="preserve">คณะวิทยาศาสตร์และเทคโนโลยี </t>
    </r>
    <r>
      <rPr>
        <sz val="16"/>
        <rFont val="TH SarabunPSK"/>
        <family val="2"/>
      </rPr>
      <t xml:space="preserve">จำนวน 5 เรื่อง
1. เทคโนโลยีทางชีวภาพ “หัวเชื้อราอัดเม็ด ราชมงคลธัญบุรี” เพื่อการพัฒนาชุมชนตามปรัชญาเศรษกิจพอเพียง
2. การผลิตกระดาษหัตกรรมจากเปลือกสับปะรด
3. โครงการพัฒนาระบบบริหารจัดการเพื่อการประหยัดพลังงานของระบบไฟถนนและไฟสาธารณะ (กฟภ.)
4. เครื่องช่วยเรียนรู้การนวดแผนไทยสำหรับผู้พิการทางสายตา
5. เครื่องให้บริการกระจายสัญญาณอินเตอร์เน็ตแบบหยอดเหรียญ
</t>
    </r>
  </si>
  <si>
    <r>
      <rPr>
        <b/>
        <sz val="16"/>
        <rFont val="TH SarabunPSK"/>
        <family val="2"/>
      </rPr>
      <t>วิทยาลัยการแพทย์แผนไทย</t>
    </r>
    <r>
      <rPr>
        <sz val="16"/>
        <rFont val="TH SarabunPSK"/>
        <family val="2"/>
      </rPr>
      <t xml:space="preserve"> จำนวน 2 เรื่อง
1. การผลิตเครื่องสำอางเพื่อผิวขาวที่มีส่วนผสมของสารสกัดว่านตาลเดี่ยวที่กักเก็บในนีโอโซม
2. กิจกรรมยกระดับและสร้างมูลค่าเพิ่มผลิตภัณฑ์ภายใต้กิจกรรมการพัฒนาขีดความสามารถของชุมชนในการอนุรักษ์และใช้ประโยชน์จากทรัพยากรชีวภาพอย่างยั่งยืน</t>
    </r>
  </si>
  <si>
    <r>
      <rPr>
        <b/>
        <sz val="16"/>
        <rFont val="TH SarabunPSK"/>
        <family val="2"/>
      </rPr>
      <t>2.</t>
    </r>
    <r>
      <rPr>
        <sz val="16"/>
        <rFont val="TH SarabunPSK"/>
        <family val="2"/>
      </rPr>
      <t xml:space="preserve"> </t>
    </r>
    <r>
      <rPr>
        <b/>
        <sz val="16"/>
        <rFont val="TH SarabunPSK"/>
        <family val="2"/>
      </rPr>
      <t>ศูนย์ออกแบบสถาปัตยกรรมและวิศวกรรม</t>
    </r>
    <r>
      <rPr>
        <sz val="16"/>
        <rFont val="TH SarabunPSK"/>
        <family val="2"/>
      </rPr>
      <t xml:space="preserve">
     มีการจัดสรรค่าที่ดิน และสิ่งก่อสร้าง สำหรับอาคารเทคโนโลยีนวัตกรรมและฝึกปฏิบัติการออกแบบสถาปัตยกรรมเฉพาะทาง  เป็นงบประมาณ  20,000,000  บาท </t>
    </r>
  </si>
  <si>
    <r>
      <rPr>
        <b/>
        <sz val="16"/>
        <rFont val="TH SarabunPSK"/>
        <family val="2"/>
      </rPr>
      <t>3. ศูนย์โรงพิมพ์</t>
    </r>
    <r>
      <rPr>
        <sz val="16"/>
        <rFont val="TH SarabunPSK"/>
        <family val="2"/>
      </rPr>
      <t xml:space="preserve">
     3.1 มีการดำเนินการจัดทำคำสั่งมทร.ธัญบุรี ที่ 1174/2556 เรื่อง แต่งตั้งคณะกรรมการจัดตั้งศูนย์ปฏิบัติการเทคโนโลยีการพิมพ์ มทร.ธัญบุรี ลว. 20 กันยายน 2556
     3.2 มีประชุมคณะกรรมการฯ 
        ครั้งที่ 1  เมื่อวันที่  18 ตุลาคม 2556 ณ ห้องประชุม 1312 ชั้น 3 คณะเทคโนโลยีสื่อสารมวลชน
        ครั้งที่ 2 เมื่อวันที่  18 ธันวาคม 2556 ณ ห้องประชุมรัตตอุบล ชั้น 4 สำนักงานอธิการบดี</t>
    </r>
  </si>
  <si>
    <t xml:space="preserve">     3.3 ศึกษาดูงาน และแลกเปลี่ยนเรียนรู้กับบุคลากรของโรงพิมพ์มหาวิทยาลัยธรรมศาสตร์ ศูนย์รังสิต ในวันที่ 28 พฤศจิกายน 2556
     3.4 จัดเตรียมข้อมูลในส่วนงานที่เกี่ยวข้อง เช่น การออกประกาศเพื่อใช้ในการบริหารจัดการโรงพิมพ์ การจดทะเบียนโรงงาน สิ่งแวดล้อม ชีวอนามัย เป็นต้น</t>
  </si>
  <si>
    <t>4. ศูนย์คหกรรมศาสตร์ครบวงจร    อยู่ระหว่างการประกวดราคาก่อสร้างโรงอาหารที่อาคารเรียนรวม 13 ชั้น ซึ่งมีแผนจะเปิดบริการได้ ภายในเดือน สิงหาคม 2558</t>
  </si>
  <si>
    <t>1. คำสั่งมทร.ธัญบุรี ที่ 715/2557 เรื่อง แต่งตั้งคณะกรรมการวิเคราะห์และประเมินการจัดตั้งศูนย์ความเป็นเลิศทางวิชาการ ลว. 1 กรกฎาคม 2557</t>
  </si>
  <si>
    <t>1. คำสั่งมทร.ธัญบุรี ที่ 715/2557 เรื่อง แต่งตั้งคณะกรรมการวิเคราะห์และประเมินการจัดตั้งศูนย์ความเป็นเลิศทางวิชาการ ลว. 1 กรกฎาคม 2557
2.อยู่ระหว่างการจัดทำร่างโครงการจัดตั้งโรงพิมพ์เป็นหน่วยงานในกำกับมหาวิทยาลัย เพื่อให้เป็นที่ฝึกปฏิบัติงานของนักศึกษา
3. ได้จัดสรรงบประมาณเงินรายได้สะสมสำหรับก่อสร้างอาคารเทคโนโลยีนวัตกรรมและฝึกปฏิบัติการออกแบบสถาปัตยกรรมเฉพาะทาง  เป็นเงิน  20,000,000  บาท เพื่อเตรียมการจัดตั้งเป็นหน่วยงานในกำกับมหาวิทยาลัยและเป็นที่ฝึกปฏิบัติงานของนักศึกษาต่อไป</t>
  </si>
  <si>
    <r>
      <rPr>
        <b/>
        <sz val="16"/>
        <rFont val="TH SarabunPSK"/>
        <family val="2"/>
      </rPr>
      <t>อนุสิทธิบัตร</t>
    </r>
    <r>
      <rPr>
        <sz val="16"/>
        <rFont val="TH SarabunPSK"/>
        <family val="2"/>
      </rPr>
      <t xml:space="preserve">
1. </t>
    </r>
    <r>
      <rPr>
        <i/>
        <sz val="16"/>
        <rFont val="TH SarabunPSK"/>
        <family val="2"/>
      </rPr>
      <t xml:space="preserve">เครื่องให้บริการกระจายสัญญาณอินเตอร์เน็ตแบบหยอดเหรียญ </t>
    </r>
    <r>
      <rPr>
        <sz val="16"/>
        <rFont val="TH SarabunPSK"/>
        <family val="2"/>
      </rPr>
      <t xml:space="preserve">ผศ.ชุติมา ประสาทแก้ว คณะวิทยาศาสตร์และเทคโนโลยีผลงาน (12 ก.พ.57)
2. สูตรผสมของวุ้นผลไม้และกรรมวิธีการผลิต นางสาวจีรวัฒน์  เหรียญอารีย์  และนายอภิชาต  โคเวียง (8 พ.ค.2557)
3. กรรมวิธีการผลิตตะขบอบแห้ง ดร.อรวัลย์ อุปถัมภ์ภานนท์ คณะเทคโนโลยีคหกรรมศาสตร์ (20 มิ.ย.57)
4 มหาวิทยาลัยดำเนินโครงการ One Text One Research มีอาจารย์เข้าร่วมเสนอตำรา 810 รายการ งานวิจัย 145 เรื่อง โดยมหาวิทยาลัยลงนามความร่วมมือกับบริษัททริปเพิ้ล เอ็ดดูเคชั่น กรุ๊ป จัดพิมพ์และจัดจำหน่าย ซึ่งหากเป็นไปตามแผนการดำเนินงาน จะทำให้มีลิขสิทธิ์เพิ่มขึ้น  
</t>
    </r>
    <r>
      <rPr>
        <b/>
        <sz val="16"/>
        <rFont val="TH SarabunPSK"/>
        <family val="2"/>
      </rPr>
      <t>ลิขสิทธิ์</t>
    </r>
    <r>
      <rPr>
        <sz val="16"/>
        <rFont val="TH SarabunPSK"/>
        <family val="2"/>
      </rPr>
      <t xml:space="preserve">
คณะวิศวกรรมศาสตร์  จำนวน 160 เรื่อง</t>
    </r>
  </si>
  <si>
    <t>มหาวิทยาลัยเทคโนโลยีราชมงคลธัญบุรี</t>
  </si>
  <si>
    <t>น้ำหนัก</t>
  </si>
  <si>
    <t>ระดับ</t>
  </si>
  <si>
    <t>บุคลากรได้รับการเสริมสร้างทักษะและสมรรถนะทางวิชาชีพเฉพาะทาง</t>
  </si>
  <si>
    <t>ผู้บริหารระดับต้น ระดับกลาง และระดับสูง ได้รับการพัฒนาทักษะในหลักสูตรเชิงบริหารจัดการ</t>
  </si>
  <si>
    <t>นักศึกษาปริญญาตรีของ มทร.ธัญบุรี ที่เดินทางไปศึกษา/แลกเปลี่ยน/ฝึกประสบการณ์กับมหาวิทยาลัย/องค์กรในต่างประเทศ</t>
  </si>
  <si>
    <t>ร้อยละของบุคลากรสายวิชาการที่ยื่นขอตำแหน่งทางวิชาการต่อผู้ที่มีคุณสมบัติครบที่
จะขอตำแหน่งทางวิชาการ</t>
  </si>
  <si>
    <t>ครั้ง</t>
  </si>
  <si>
    <t>ล้านบาท</t>
  </si>
  <si>
    <t>KPI 
คณะ
ลำดับที่</t>
  </si>
  <si>
    <t>KPI มทรธ.
ลำดับที่</t>
  </si>
  <si>
    <t>ค่าเป้าหมาย KPI
รายไตรมาส</t>
  </si>
  <si>
    <t>ค่าน้ำหนัก
รายไตรมาส</t>
  </si>
  <si>
    <t>เกณฑ์การให้คะแนนรายไตรมาส</t>
  </si>
  <si>
    <t>ข้อ</t>
  </si>
  <si>
    <t>เล่ม</t>
  </si>
  <si>
    <t>อาจารย์ผ่านการฝึกประสบการณ์วิชาชีพในสถานประกอบการ หรือเป็นที่ปรึกษาให้กับสถานประกอบการ หรือเป็นวิทยาการให้กับสถานประกอบการในเรื่องที่เชี่ยวชาญ หรืออาจารย์ที่มีใบประกอบวิชาชีพของสภาวิชาชีพ</t>
  </si>
  <si>
    <t>ศูนย์ปฏิบัติการ Center of Excellence (COE)  เพื่อรับงานจริงให้นักศึกษาฝึกปฏิบัติ ได้รับอนุมัติให้จัดตั้งเพิ่มขึ้น</t>
  </si>
  <si>
    <t>นักศึกษาระดับปริญญาตรี สอบผ่าน IC3</t>
  </si>
  <si>
    <t>ยุทธศาสตร์ 1 : Hands On : การสร้างบัณฑิตนักปฏิบัติ 
(ค่าน้ำหนัก 40)</t>
  </si>
  <si>
    <t>ยุทธศาสตร์ 2 :  Research &amp; Innovations
: พัฒนางานวิจัย และนวัตกรรม (ค่าน้ำหนัก 25)</t>
  </si>
  <si>
    <t>ยุทธศาสตร์ที่ 3 : Internationalization
: ส่งเสริมความเป็นนานาชาติ  (ค่าน้ำหนัก 15)</t>
  </si>
  <si>
    <t>ยุทธศาสตร์ที่ 4 : Modern Management
: การบริหารจัดการสมัยใหม่  (ค่าน้ำหนัก 20)</t>
  </si>
  <si>
    <t>ค่าเป้าหมาย</t>
  </si>
  <si>
    <t xml:space="preserve"> ปี 2560</t>
  </si>
  <si>
    <t>Based Line
ปี 2559</t>
  </si>
  <si>
    <r>
      <t>**</t>
    </r>
    <r>
      <rPr>
        <sz val="16"/>
        <rFont val="TH SarabunPSK"/>
        <family val="2"/>
      </rPr>
      <t>4</t>
    </r>
  </si>
  <si>
    <r>
      <rPr>
        <sz val="16"/>
        <color indexed="10"/>
        <rFont val="TH SarabunPSK"/>
        <family val="2"/>
      </rPr>
      <t>*</t>
    </r>
    <r>
      <rPr>
        <sz val="16"/>
        <rFont val="TH SarabunPSK"/>
        <family val="2"/>
      </rPr>
      <t>5</t>
    </r>
  </si>
  <si>
    <r>
      <t>*</t>
    </r>
    <r>
      <rPr>
        <sz val="16"/>
        <rFont val="TH SarabunPSK"/>
        <family val="2"/>
      </rPr>
      <t>14</t>
    </r>
  </si>
  <si>
    <r>
      <rPr>
        <sz val="16"/>
        <color indexed="10"/>
        <rFont val="TH SarabunPSK"/>
        <family val="2"/>
      </rPr>
      <t>*</t>
    </r>
    <r>
      <rPr>
        <sz val="16"/>
        <rFont val="TH SarabunPSK"/>
        <family val="2"/>
      </rPr>
      <t>14.1</t>
    </r>
  </si>
  <si>
    <r>
      <rPr>
        <sz val="16"/>
        <color indexed="10"/>
        <rFont val="TH SarabunPSK"/>
        <family val="2"/>
      </rPr>
      <t>*</t>
    </r>
    <r>
      <rPr>
        <sz val="16"/>
        <rFont val="TH SarabunPSK"/>
        <family val="2"/>
      </rPr>
      <t>14.2</t>
    </r>
  </si>
  <si>
    <r>
      <rPr>
        <sz val="16"/>
        <color indexed="10"/>
        <rFont val="TH SarabunPSK"/>
        <family val="2"/>
      </rPr>
      <t>*</t>
    </r>
    <r>
      <rPr>
        <sz val="16"/>
        <rFont val="TH SarabunPSK"/>
        <family val="2"/>
      </rPr>
      <t>14.3</t>
    </r>
  </si>
  <si>
    <r>
      <t>*</t>
    </r>
    <r>
      <rPr>
        <sz val="16"/>
        <rFont val="TH SarabunPSK"/>
        <family val="2"/>
      </rPr>
      <t>15</t>
    </r>
  </si>
  <si>
    <r>
      <rPr>
        <sz val="16"/>
        <color indexed="10"/>
        <rFont val="TH SarabunPSK"/>
        <family val="2"/>
      </rPr>
      <t>*</t>
    </r>
    <r>
      <rPr>
        <sz val="16"/>
        <rFont val="TH SarabunPSK"/>
        <family val="2"/>
      </rPr>
      <t>15.1</t>
    </r>
  </si>
  <si>
    <r>
      <rPr>
        <sz val="16"/>
        <color indexed="10"/>
        <rFont val="TH SarabunPSK"/>
        <family val="2"/>
      </rPr>
      <t>*</t>
    </r>
    <r>
      <rPr>
        <sz val="16"/>
        <rFont val="TH SarabunPSK"/>
        <family val="2"/>
      </rPr>
      <t>15.2</t>
    </r>
  </si>
  <si>
    <r>
      <rPr>
        <sz val="16"/>
        <color indexed="10"/>
        <rFont val="TH SarabunPSK"/>
        <family val="2"/>
      </rPr>
      <t>**</t>
    </r>
    <r>
      <rPr>
        <sz val="16"/>
        <rFont val="TH SarabunPSK"/>
        <family val="2"/>
      </rPr>
      <t>17</t>
    </r>
  </si>
  <si>
    <r>
      <rPr>
        <sz val="16"/>
        <color indexed="10"/>
        <rFont val="TH SarabunPSK"/>
        <family val="2"/>
      </rPr>
      <t>**</t>
    </r>
    <r>
      <rPr>
        <sz val="16"/>
        <rFont val="TH SarabunPSK"/>
        <family val="2"/>
      </rPr>
      <t>18</t>
    </r>
  </si>
  <si>
    <r>
      <rPr>
        <sz val="16"/>
        <color indexed="10"/>
        <rFont val="TH SarabunPSK"/>
        <family val="2"/>
      </rPr>
      <t>**</t>
    </r>
    <r>
      <rPr>
        <sz val="16"/>
        <rFont val="TH SarabunPSK"/>
        <family val="2"/>
      </rPr>
      <t>19</t>
    </r>
  </si>
  <si>
    <t xml:space="preserve">ระดับความสำเร็จของการพัฒนารูปแบบ (Model) การผลิตบัณฑิตนักปฏิบัติมืออาชีพ
ในเชิงลึก ของ 4 กลุ่มสาขาวิชา (การผลิต การบริการ/สังคม การเกษตร และการสร้างสรรค์)
</t>
  </si>
  <si>
    <t>พัฒนาหลักสูตรเก่าระดับปริญญาตรีที่ครบรอบให้เป็นหลักสูตรฐานสมรรถนะ  (2 หลักสูตร)</t>
  </si>
  <si>
    <t xml:space="preserve">มีการผลิตตำราวิชาการเพิ่มขึ้นอย่างน้อยหลักสูตรละ 1 รายวิชา
</t>
  </si>
  <si>
    <r>
      <t>อาจารย์ที่ไปฝึกประสบการณ์วิชาชีพหรือเป็นที่ปรึกษาให้กับสถานประกอบการในปีที่ผ่านมา</t>
    </r>
    <r>
      <rPr>
        <b/>
        <sz val="16"/>
        <rFont val="TH SarabunPSK"/>
        <family val="2"/>
      </rPr>
      <t>นำความรู้ที่ได้รับจากสถานประกอบการมาบูรณาการในการจัดการเรียนการสอน</t>
    </r>
  </si>
  <si>
    <t xml:space="preserve">การพัฒนาห้องปฏิบัติและการจัดการศึกษารายวิชาปฏิบัติ ให้เป็นไปตามมาตรฐานกลาง
ของ มทร.ธัญบุรี
</t>
  </si>
  <si>
    <t xml:space="preserve">นักศึกษาได้ฝึกปฏิบัติในศูนย์ COE อย่างน้อยร้อยละ 20 ของชั่วโมงปฏิบัติในรายวิชาที่เกี่ยวข้องกับศูนย์ COE
</t>
  </si>
  <si>
    <t>ทักษะทางภาษาอังกฤษ</t>
  </si>
  <si>
    <t xml:space="preserve">นักศึกษาหลักสูตรนานาชาติและสาขาวิชา
ด้านภาษาอังกฤษมีผลการทดสอบ TOEIC 
ตั้งแต่ 600 คะแนน ขึ้นไป
</t>
  </si>
  <si>
    <t>นักศึกษาหลักสูตรอื่นได้รับการทดสอบข้อสอบมาตรฐานของมหาวิทยาลัยเพื่อคัดกรองเข้าสู่การทดสอบ TOEIC</t>
  </si>
  <si>
    <t>นักศึกษาหลักสูตรอื่นๆ ได้รับการพัฒนาทักษะภาษาอังกฤษแล้วเข้าทดสอบด้วยข้อสอบมาตรฐานของมหาวิทยาลัยมีคะแนนเฉลี่ยสูงขึ้น 5 % ทุกปี จากค่าเฉลี่ยเดิมของแต่ละคณะ</t>
  </si>
  <si>
    <t>นักศึกษาผ่านเกณฑ์เข้าร่วมกิจกรรม 
ตามระบบ Activity transcript</t>
  </si>
  <si>
    <t>นักศึกษาหลักสูตร 2-3 ปี ผ่านเกณฑ์ เข้าร่วมกิจกรรมตามระบบ Activity transcript</t>
  </si>
  <si>
    <t xml:space="preserve">นักศึกษาหลักสูตร 4-5 ปี ผ่านเกณฑ์ เข้าร่วมกิจกรรมตามระบบ Activity transcript </t>
  </si>
  <si>
    <t>ผลงานวิจัย สิ่งประดิษฐ์ นวัตกรรม ที่ตีพิมพ์ในวารสารวิชาการ หรืองานสร้างสรรค์ที่เผยแพร่ในระดับชาติและนานาชาติ ต่ออาจารย์ประจำ</t>
  </si>
  <si>
    <t>ผลงานวิจัย สิ่งประดิษฐ์ นวัตกรรมที่ตีพิมพ์ในกลุ่มวารสารวิชาการระดับนานาชาติที่จัดกลุ่มเป็นวารสารที่มีผลกระทบสูง (Q1-Q2) ต่อผลงานที่ตีพิมพ์ในวารสารวิชาการระดับนานาชาติ</t>
  </si>
  <si>
    <t>จำนวนบทความงานวิจัย ที่ได้รับการอ้างอิงระดับนานาชาติ(Citation) 5 ปีย้อนหลัง ต่อจำนวนบทความที่ถูกตีพิมพ์</t>
  </si>
  <si>
    <t>ผลงานวิจัย สิ่งประดิษฐ์ นวัตกรรมหรืองานสร้างสรรค์ ที่ได้รับเลขที่คำขอ/เลขที่สิทธิบัตร หรือ อนุสิทธิบัตร</t>
  </si>
  <si>
    <t xml:space="preserve">เงินสนับสนุนงานวิจัยสิ่งประดิษฐ์ นวัตกรรม หรืองานสร้างสรรค์ จากหน่วยงานภายนอก
</t>
  </si>
  <si>
    <t xml:space="preserve">รายรับจากงานบริการวิชาการ (วิจัย) ที่ปรึกษางานวิจัย และรายรับจากทรัพย์สินทางปัญญา
</t>
  </si>
  <si>
    <t>นักศึกษาต่างชาติที่เดินทางมาแลกเปลี่ยนยัง มทร. ธัญบุรี</t>
  </si>
  <si>
    <t>นักศึกษาต่างชาติในหลักสูตรนานาชาติ ระดับปริญญาตรี</t>
  </si>
  <si>
    <t>อาจารย์ มทร.ธัญบุรี ไปนำเสนอ/ประชุมร่วม/วิจัยร่วม/แลกเปลี่ยน/ฝึกประสบการณ์กับมหาวิทยาลัย/องค์กรในต่างประเทศ (Outbound) และบุคลากรต่างชาติ มาแลกเปลี่ยน ร่วมสอน  วิจัย (Inbound)</t>
  </si>
  <si>
    <t>จำนวนกิจกรรมการจัดประชุมวิชาการระดับชาติและนานาชาติที่มทร.ธัญบุรีเป็นเจ้าภาพ  เจ้าภาพร่วม หรือเป็นคณะกรรมการดำเนินการ</t>
  </si>
  <si>
    <t xml:space="preserve">ระดับความสำเร็จของการได้รับการจัดอันดับ 
1 ใน 5 ของมหาวิทยาลัยด้านวิทยาศาสตร์
และเทคโนโลยีของประเทศไทย โดยการประเมินของ Webometrics
</t>
  </si>
  <si>
    <r>
      <rPr>
        <sz val="16"/>
        <color indexed="10"/>
        <rFont val="TH SarabunPSK"/>
        <family val="2"/>
      </rPr>
      <t>*</t>
    </r>
    <r>
      <rPr>
        <sz val="16"/>
        <rFont val="TH SarabunPSK"/>
        <family val="2"/>
      </rPr>
      <t>1</t>
    </r>
  </si>
  <si>
    <t>ระดับความสำเร็จการจัดทำแผนแม่บทและกระบวนการพัฒนาทรัพยากรมนุษย์ระยะยาว</t>
  </si>
  <si>
    <r>
      <rPr>
        <sz val="16"/>
        <color indexed="10"/>
        <rFont val="TH SarabunPSK"/>
        <family val="2"/>
      </rPr>
      <t>*</t>
    </r>
    <r>
      <rPr>
        <sz val="16"/>
        <rFont val="TH SarabunPSK"/>
        <family val="2"/>
      </rPr>
      <t>5</t>
    </r>
  </si>
  <si>
    <t>การประเมินผลการปฏิบัติงานของ บุคลากรสายวิชาการตามเกณฑ์ภาระงานขั้นต่ำ และการประเมินในเชิงสมรรถนะ</t>
  </si>
  <si>
    <r>
      <rPr>
        <sz val="16"/>
        <color indexed="10"/>
        <rFont val="TH SarabunPSK"/>
        <family val="2"/>
      </rPr>
      <t>*</t>
    </r>
    <r>
      <rPr>
        <sz val="16"/>
        <rFont val="TH SarabunPSK"/>
        <family val="2"/>
      </rPr>
      <t>6</t>
    </r>
  </si>
  <si>
    <t xml:space="preserve">การพัฒนาระบบและกระบวนงานเพิ่มประสิทธิภาพการปฏิบัติงานหรือการให้บริการในส่วนงานของสายสนับสนุนเพื่อเข้าสู่ 
Career Path 
</t>
  </si>
  <si>
    <r>
      <rPr>
        <sz val="16"/>
        <color indexed="10"/>
        <rFont val="TH SarabunPSK"/>
        <family val="2"/>
      </rPr>
      <t>*</t>
    </r>
    <r>
      <rPr>
        <sz val="16"/>
        <rFont val="TH SarabunPSK"/>
        <family val="2"/>
      </rPr>
      <t>7</t>
    </r>
  </si>
  <si>
    <t xml:space="preserve">ระดับความสำเร็จการจัดทำระบบสารสนเทศ เพื่อเป็นข้อมูลพื้นฐานในการพัฒนาและข้อมูลเพื่อใช้ในการตัดสินใจ   </t>
  </si>
  <si>
    <t xml:space="preserve">พัฒนารายได้จากการบริหารจัดการทรัพย์สินเพิ่มขึ้น 
</t>
  </si>
  <si>
    <r>
      <rPr>
        <sz val="16"/>
        <color indexed="10"/>
        <rFont val="TH SarabunPSK"/>
        <family val="2"/>
      </rPr>
      <t>*</t>
    </r>
    <r>
      <rPr>
        <sz val="16"/>
        <rFont val="TH SarabunPSK"/>
        <family val="2"/>
      </rPr>
      <t>9</t>
    </r>
  </si>
  <si>
    <t>จำนวนหน่วยพลังงานไฟฟ้าในอาคาร/พื้นที่เป้าหมาย ที่ประหยัดได้</t>
  </si>
  <si>
    <r>
      <rPr>
        <sz val="16"/>
        <color indexed="10"/>
        <rFont val="TH SarabunPSK"/>
        <family val="2"/>
      </rPr>
      <t>*</t>
    </r>
    <r>
      <rPr>
        <sz val="16"/>
        <rFont val="TH SarabunPSK"/>
        <family val="2"/>
      </rPr>
      <t>10</t>
    </r>
  </si>
  <si>
    <t>ระดับความสำเร็จของการจัดทำแผนแม่บทเข้าสู่ Green University</t>
  </si>
  <si>
    <r>
      <rPr>
        <sz val="16"/>
        <color indexed="10"/>
        <rFont val="TH SarabunPSK"/>
        <family val="2"/>
      </rPr>
      <t>**</t>
    </r>
    <r>
      <rPr>
        <sz val="16"/>
        <rFont val="TH SarabunPSK"/>
        <family val="2"/>
      </rPr>
      <t>11</t>
    </r>
  </si>
  <si>
    <r>
      <rPr>
        <sz val="16"/>
        <color indexed="10"/>
        <rFont val="TH SarabunPSK"/>
        <family val="2"/>
      </rPr>
      <t>***</t>
    </r>
    <r>
      <rPr>
        <sz val="16"/>
        <rFont val="TH SarabunPSK"/>
        <family val="2"/>
      </rPr>
      <t xml:space="preserve">การพัฒนาระบบการเรียนรู้ตลอดชีวิต </t>
    </r>
  </si>
  <si>
    <r>
      <rPr>
        <sz val="16"/>
        <color indexed="10"/>
        <rFont val="TH SarabunPSK"/>
        <family val="2"/>
      </rPr>
      <t>**</t>
    </r>
    <r>
      <rPr>
        <sz val="16"/>
        <rFont val="TH SarabunPSK"/>
        <family val="2"/>
      </rPr>
      <t>12</t>
    </r>
  </si>
  <si>
    <r>
      <rPr>
        <sz val="16"/>
        <color indexed="10"/>
        <rFont val="TH SarabunPSK"/>
        <family val="2"/>
      </rPr>
      <t>***</t>
    </r>
    <r>
      <rPr>
        <sz val="16"/>
        <rFont val="TH SarabunPSK"/>
        <family val="2"/>
      </rPr>
      <t>การพัฒนาพื้นที่การจัดการศึกษาและเชื่อมโยงพาณิชย์ร่วมกับภาครัฐและเอกชน</t>
    </r>
  </si>
  <si>
    <t>ความพึงพอใจของผู้ใช้บัณฑิตระดับปริญญาตรีต่อคุณภาพบัณฑิตตามอัตลักษณ์ "บัณฑิต
นักปฏิบัติ"</t>
  </si>
  <si>
    <r>
      <rPr>
        <sz val="16"/>
        <color indexed="10"/>
        <rFont val="TH SarabunPSK"/>
        <family val="2"/>
      </rPr>
      <t>***</t>
    </r>
    <r>
      <rPr>
        <sz val="16"/>
        <rFont val="TH SarabunPSK"/>
        <family val="2"/>
      </rPr>
      <t>การพัฒนาหลักสูตรใหม่ระดับบัณฑิตศึกษา
ที่เป็นหลักสูตรเฉพาะทาง</t>
    </r>
  </si>
  <si>
    <r>
      <rPr>
        <sz val="16"/>
        <color indexed="10"/>
        <rFont val="TH SarabunPSK"/>
        <family val="2"/>
      </rPr>
      <t>***</t>
    </r>
    <r>
      <rPr>
        <sz val="16"/>
        <rFont val="TH SarabunPSK"/>
        <family val="2"/>
      </rPr>
      <t>ผลการประเมินในเชิงสมรรถนะตามหลักสูตร</t>
    </r>
  </si>
  <si>
    <r>
      <rPr>
        <sz val="16"/>
        <color indexed="10"/>
        <rFont val="TH SarabunPSK"/>
        <family val="2"/>
      </rPr>
      <t>***</t>
    </r>
    <r>
      <rPr>
        <sz val="16"/>
        <rFont val="TH SarabunPSK"/>
        <family val="2"/>
      </rPr>
      <t xml:space="preserve"> ผู้สำเร็จการศึกษาที่ประกอบอาชีพอิสระและสร้างงานด้วยตนเอง ภายใน 1 ปี
</t>
    </r>
  </si>
  <si>
    <r>
      <rPr>
        <sz val="16"/>
        <color indexed="10"/>
        <rFont val="TH SarabunPSK"/>
        <family val="2"/>
      </rPr>
      <t xml:space="preserve">*** </t>
    </r>
    <r>
      <rPr>
        <sz val="16"/>
        <rFont val="TH SarabunPSK"/>
        <family val="2"/>
      </rPr>
      <t xml:space="preserve">ผู้สำเร็จการศึกษาที่สอบผ่านใบประกอบวิชาชีพ ตามที่สภาวิชาชีพกำหนด ภายใน 1 ปี
</t>
    </r>
  </si>
  <si>
    <r>
      <rPr>
        <sz val="16"/>
        <color indexed="10"/>
        <rFont val="TH SarabunPSK"/>
        <family val="2"/>
      </rPr>
      <t>*</t>
    </r>
    <r>
      <rPr>
        <sz val="16"/>
        <rFont val="TH SarabunPSK"/>
        <family val="2"/>
      </rPr>
      <t>1</t>
    </r>
  </si>
  <si>
    <r>
      <rPr>
        <sz val="16"/>
        <color indexed="10"/>
        <rFont val="TH SarabunPSK"/>
        <family val="2"/>
      </rPr>
      <t>*</t>
    </r>
    <r>
      <rPr>
        <sz val="16"/>
        <rFont val="TH SarabunPSK"/>
        <family val="2"/>
      </rPr>
      <t>2</t>
    </r>
  </si>
  <si>
    <r>
      <rPr>
        <sz val="16"/>
        <color indexed="10"/>
        <rFont val="TH SarabunPSK"/>
        <family val="2"/>
      </rPr>
      <t>*</t>
    </r>
    <r>
      <rPr>
        <sz val="16"/>
        <rFont val="TH SarabunPSK"/>
        <family val="2"/>
      </rPr>
      <t>3</t>
    </r>
  </si>
  <si>
    <r>
      <rPr>
        <sz val="16"/>
        <color indexed="10"/>
        <rFont val="TH SarabunPSK"/>
        <family val="2"/>
      </rPr>
      <t>*</t>
    </r>
    <r>
      <rPr>
        <sz val="16"/>
        <rFont val="TH SarabunPSK"/>
        <family val="2"/>
      </rPr>
      <t>4</t>
    </r>
  </si>
  <si>
    <r>
      <rPr>
        <sz val="16"/>
        <color indexed="10"/>
        <rFont val="TH SarabunPSK"/>
        <family val="2"/>
      </rPr>
      <t>*</t>
    </r>
    <r>
      <rPr>
        <sz val="16"/>
        <rFont val="TH SarabunPSK"/>
        <family val="2"/>
      </rPr>
      <t>5</t>
    </r>
  </si>
  <si>
    <r>
      <rPr>
        <sz val="16"/>
        <color indexed="10"/>
        <rFont val="TH SarabunPSK"/>
        <family val="2"/>
      </rPr>
      <t>*</t>
    </r>
    <r>
      <rPr>
        <sz val="16"/>
        <rFont val="TH SarabunPSK"/>
        <family val="2"/>
      </rPr>
      <t>6</t>
    </r>
  </si>
  <si>
    <r>
      <rPr>
        <sz val="16"/>
        <color indexed="10"/>
        <rFont val="TH SarabunPSK"/>
        <family val="2"/>
      </rPr>
      <t>***</t>
    </r>
    <r>
      <rPr>
        <sz val="16"/>
        <rFont val="TH SarabunPSK"/>
        <family val="2"/>
      </rPr>
      <t xml:space="preserve"> จำนวนผลงานวิจัย สิ่งประดิษฐ์ นวัตกรรม หรืองานสร้างสรรค์ ร่วมมือกันระหว่างหน่วยงาน และ/หรือภาคอุตสาหกรรม และ/หรือ ชุมชน หรือที่เข้าร่วมโครงการ ITAP</t>
    </r>
  </si>
  <si>
    <r>
      <rPr>
        <sz val="16"/>
        <color indexed="10"/>
        <rFont val="TH SarabunPSK"/>
        <family val="2"/>
      </rPr>
      <t>***</t>
    </r>
    <r>
      <rPr>
        <sz val="16"/>
        <rFont val="TH SarabunPSK"/>
        <family val="2"/>
      </rPr>
      <t>จำนวนผลงานทรัพย์สินทางปัญญาที่ได้รับเลขที่คำขอหรือได้รับเลขที่สิทธิบัตร/
อนุสิทธิบัตรในนามของมหาวิทยาลัย ที่ถูกนำไปสู่เชิงพาณิชย์</t>
    </r>
  </si>
  <si>
    <r>
      <rPr>
        <sz val="16"/>
        <color indexed="10"/>
        <rFont val="TH SarabunPSK"/>
        <family val="2"/>
      </rPr>
      <t>***</t>
    </r>
    <r>
      <rPr>
        <sz val="16"/>
        <rFont val="TH SarabunPSK"/>
        <family val="2"/>
      </rPr>
      <t xml:space="preserve"> จำนวนอาจารย์ที่เข้าร่วมโครงการ Talent Mobility</t>
    </r>
  </si>
  <si>
    <r>
      <rPr>
        <sz val="16"/>
        <color indexed="10"/>
        <rFont val="TH SarabunPSK"/>
        <family val="2"/>
      </rPr>
      <t>*</t>
    </r>
    <r>
      <rPr>
        <sz val="16"/>
        <rFont val="TH SarabunPSK"/>
        <family val="2"/>
      </rPr>
      <t>7</t>
    </r>
  </si>
  <si>
    <r>
      <rPr>
        <sz val="16"/>
        <color indexed="10"/>
        <rFont val="TH SarabunPSK"/>
        <family val="2"/>
      </rPr>
      <t>*</t>
    </r>
    <r>
      <rPr>
        <sz val="16"/>
        <rFont val="TH SarabunPSK"/>
        <family val="2"/>
      </rPr>
      <t>8</t>
    </r>
  </si>
  <si>
    <r>
      <rPr>
        <sz val="16"/>
        <color indexed="10"/>
        <rFont val="TH SarabunPSK"/>
        <family val="2"/>
      </rPr>
      <t>**</t>
    </r>
    <r>
      <rPr>
        <sz val="16"/>
        <rFont val="TH SarabunPSK"/>
        <family val="2"/>
      </rPr>
      <t>9</t>
    </r>
  </si>
  <si>
    <r>
      <rPr>
        <sz val="16"/>
        <color indexed="10"/>
        <rFont val="TH SarabunPSK"/>
        <family val="2"/>
      </rPr>
      <t>***</t>
    </r>
    <r>
      <rPr>
        <sz val="16"/>
        <rFont val="TH SarabunPSK"/>
        <family val="2"/>
      </rPr>
      <t xml:space="preserve"> พัฒนาหลักสูตรความร่วมมือกับหน่วยงาน/สถาบันการศึกษาในต่างประเทศ 
(International / Double Degree /
Joint Degree) เพิ่มขึ้น</t>
    </r>
  </si>
  <si>
    <r>
      <rPr>
        <sz val="16"/>
        <color indexed="10"/>
        <rFont val="TH SarabunPSK"/>
        <family val="2"/>
      </rPr>
      <t>***</t>
    </r>
    <r>
      <rPr>
        <sz val="16"/>
        <rFont val="TH SarabunPSK"/>
        <family val="2"/>
      </rPr>
      <t xml:space="preserve"> ระดับความสำเร็จในการปรับปรุงเพื่อพัฒนาระบบการรับอาจารย์และบุคลากรต่างชาติเข้ามาทำงาน ณ มทร.ธัญบุรี
</t>
    </r>
  </si>
  <si>
    <t>ผู้รับผิดชอบ</t>
  </si>
  <si>
    <t>ผู้เกี่ยวข้อง</t>
  </si>
  <si>
    <t>ฝ่ายวิชาการและวิจัย</t>
  </si>
  <si>
    <t xml:space="preserve"> - ประธานหลักสูตร
 - หัวหน้าสาขาวิขา
 - หัวหน้าสาขา</t>
  </si>
  <si>
    <t>ฝ่ายบริหารและวางแผน</t>
  </si>
  <si>
    <t>ตัวชี้วัดและค่าเป้าหมายตามแผนพัฒนาเชิงยุทธศาสตร์วาระเร่งด่วน ประจำปีงบประมาณ พ.ศ. 2560</t>
  </si>
  <si>
    <t xml:space="preserve"> - ผู้อำนวยการศูนย์ COE
 - ประธานหลักสูตร
 - หัวหน้าสาขาวิขา
 - หัวหน้าสาขา               </t>
  </si>
  <si>
    <t>ฝ่ายวิชาการและวิจัย /ฝ่ายพัฒนานักศึกษา</t>
  </si>
  <si>
    <t>ฝ่ายบริหารและวางแผน /ฝ่ายวิชาการและวิจัย</t>
  </si>
  <si>
    <t>10.24
(ลดลง)</t>
  </si>
  <si>
    <t xml:space="preserve"> - แผนกอาคารสถานที่</t>
  </si>
  <si>
    <r>
      <rPr>
        <sz val="16"/>
        <color indexed="10"/>
        <rFont val="TH SarabunPSK"/>
        <family val="2"/>
      </rPr>
      <t>***</t>
    </r>
    <r>
      <rPr>
        <sz val="16"/>
        <rFont val="TH SarabunPSK"/>
        <family val="2"/>
      </rPr>
      <t xml:space="preserve"> หลักสูตรที่มีนักศึกษาเข้าร่วมแข่งขันทางวิชาการ</t>
    </r>
  </si>
  <si>
    <t>&gt;12</t>
  </si>
  <si>
    <t>มทร.ธัญบุรี</t>
  </si>
  <si>
    <r>
      <t>*</t>
    </r>
    <r>
      <rPr>
        <sz val="16"/>
        <rFont val="TH SarabunPSK"/>
        <family val="2"/>
      </rPr>
      <t>5</t>
    </r>
  </si>
  <si>
    <t>***ผลการประเมินและการวัดผลในเชิงสมรรถนะตามหลักวิชาชีพ</t>
  </si>
</sst>
</file>

<file path=xl/styles.xml><?xml version="1.0" encoding="utf-8"?>
<styleSheet xmlns="http://schemas.openxmlformats.org/spreadsheetml/2006/main">
  <numFmts count="13">
    <numFmt numFmtId="41" formatCode="_-* #,##0_-;\-* #,##0_-;_-* &quot;-&quot;_-;_-@_-"/>
    <numFmt numFmtId="44" formatCode="_-&quot;฿&quot;* #,##0.00_-;\-&quot;฿&quot;* #,##0.00_-;_-&quot;฿&quot;* &quot;-&quot;??_-;_-@_-"/>
    <numFmt numFmtId="43" formatCode="_-* #,##0.00_-;\-* #,##0.00_-;_-* &quot;-&quot;??_-;_-@_-"/>
    <numFmt numFmtId="187" formatCode="_-* #,##0_-;\-* #,##0_-;_-* &quot;-&quot;??_-;_-@_-"/>
    <numFmt numFmtId="188" formatCode="0.000"/>
    <numFmt numFmtId="189" formatCode="0.00000"/>
    <numFmt numFmtId="190" formatCode="_-* #,##0.000_-;\-* #,##0.000_-;_-* &quot;-&quot;??_-;_-@_-"/>
    <numFmt numFmtId="191" formatCode="_-* #,##0.00000_-;\-* #,##0.00000_-;_-* &quot;-&quot;??_-;_-@_-"/>
    <numFmt numFmtId="192" formatCode="#,##0.00_ ;\-#,##0.00\ "/>
    <numFmt numFmtId="194" formatCode="#,##0_ ;\-#,##0\ "/>
    <numFmt numFmtId="197" formatCode="_(* #,##0.00_);_(* \(#,##0.00\);_(* &quot;-&quot;??_);_(@_)"/>
    <numFmt numFmtId="203" formatCode="0.0"/>
    <numFmt numFmtId="212" formatCode="#,##0.0_ ;\-#,##0.0\ "/>
  </numFmts>
  <fonts count="99">
    <font>
      <sz val="10"/>
      <name val="Arial"/>
      <charset val="222"/>
    </font>
    <font>
      <sz val="11"/>
      <color indexed="8"/>
      <name val="Calibri"/>
      <family val="2"/>
      <charset val="222"/>
    </font>
    <font>
      <sz val="10"/>
      <name val="Arial"/>
      <family val="2"/>
    </font>
    <font>
      <sz val="16"/>
      <name val="TH SarabunPSK"/>
      <family val="2"/>
    </font>
    <font>
      <b/>
      <sz val="16"/>
      <name val="TH SarabunPSK"/>
      <family val="2"/>
    </font>
    <font>
      <b/>
      <sz val="14"/>
      <name val="TH SarabunPSK"/>
      <family val="2"/>
    </font>
    <font>
      <sz val="16"/>
      <color indexed="12"/>
      <name val="TH SarabunPSK"/>
      <family val="2"/>
    </font>
    <font>
      <sz val="14"/>
      <name val="TH SarabunPSK"/>
      <family val="2"/>
    </font>
    <font>
      <sz val="11"/>
      <color indexed="8"/>
      <name val="Calibri"/>
      <family val="2"/>
    </font>
    <font>
      <sz val="11"/>
      <color indexed="8"/>
      <name val="Tahoma"/>
      <family val="2"/>
      <charset val="222"/>
    </font>
    <font>
      <sz val="11"/>
      <color indexed="8"/>
      <name val="Calibri"/>
      <family val="2"/>
      <charset val="222"/>
    </font>
    <font>
      <sz val="11"/>
      <color indexed="9"/>
      <name val="Calibri"/>
      <family val="2"/>
    </font>
    <font>
      <sz val="11"/>
      <color indexed="9"/>
      <name val="Tahoma"/>
      <family val="2"/>
      <charset val="222"/>
    </font>
    <font>
      <sz val="10"/>
      <color indexed="8"/>
      <name val="Arial"/>
      <family val="2"/>
      <charset val="222"/>
    </font>
    <font>
      <u/>
      <sz val="14"/>
      <color indexed="12"/>
      <name val="Cordia New"/>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color indexed="53"/>
      <name val="Calibri"/>
      <family val="2"/>
    </font>
    <font>
      <b/>
      <sz val="11"/>
      <color indexed="52"/>
      <name val="Tahoma"/>
      <family val="2"/>
      <charset val="222"/>
    </font>
    <font>
      <sz val="11"/>
      <color indexed="10"/>
      <name val="Calibri"/>
      <family val="2"/>
    </font>
    <font>
      <sz val="11"/>
      <color indexed="10"/>
      <name val="Tahoma"/>
      <family val="2"/>
      <charset val="222"/>
    </font>
    <font>
      <i/>
      <sz val="11"/>
      <color indexed="23"/>
      <name val="Calibri"/>
      <family val="2"/>
    </font>
    <font>
      <i/>
      <sz val="11"/>
      <color indexed="23"/>
      <name val="Tahoma"/>
      <family val="2"/>
      <charset val="222"/>
    </font>
    <font>
      <b/>
      <sz val="18"/>
      <color indexed="62"/>
      <name val="Cambria"/>
      <family val="2"/>
    </font>
    <font>
      <b/>
      <sz val="18"/>
      <color indexed="56"/>
      <name val="Tahoma"/>
      <family val="2"/>
      <charset val="222"/>
    </font>
    <font>
      <b/>
      <sz val="11"/>
      <color indexed="9"/>
      <name val="Calibri"/>
      <family val="2"/>
    </font>
    <font>
      <b/>
      <sz val="11"/>
      <color indexed="9"/>
      <name val="Tahoma"/>
      <family val="2"/>
      <charset val="222"/>
    </font>
    <font>
      <sz val="11"/>
      <color indexed="53"/>
      <name val="Calibri"/>
      <family val="2"/>
    </font>
    <font>
      <sz val="11"/>
      <color indexed="52"/>
      <name val="Tahoma"/>
      <family val="2"/>
      <charset val="222"/>
    </font>
    <font>
      <sz val="11"/>
      <color indexed="53"/>
      <name val="Calibri"/>
      <family val="2"/>
      <charset val="222"/>
    </font>
    <font>
      <sz val="11"/>
      <color indexed="17"/>
      <name val="Calibri"/>
      <family val="2"/>
    </font>
    <font>
      <sz val="11"/>
      <color indexed="17"/>
      <name val="Tahoma"/>
      <family val="2"/>
      <charset val="222"/>
    </font>
    <font>
      <sz val="11"/>
      <color indexed="62"/>
      <name val="Calibri"/>
      <family val="2"/>
    </font>
    <font>
      <sz val="11"/>
      <color indexed="62"/>
      <name val="Tahoma"/>
      <family val="2"/>
      <charset val="222"/>
    </font>
    <font>
      <sz val="11"/>
      <color indexed="60"/>
      <name val="Calibri"/>
      <family val="2"/>
    </font>
    <font>
      <sz val="11"/>
      <color indexed="60"/>
      <name val="Tahoma"/>
      <family val="2"/>
      <charset val="222"/>
    </font>
    <font>
      <b/>
      <sz val="11"/>
      <color indexed="8"/>
      <name val="Calibri"/>
      <family val="2"/>
    </font>
    <font>
      <b/>
      <sz val="11"/>
      <color indexed="8"/>
      <name val="Tahoma"/>
      <family val="2"/>
      <charset val="222"/>
    </font>
    <font>
      <sz val="11"/>
      <color indexed="20"/>
      <name val="Calibri"/>
      <family val="2"/>
    </font>
    <font>
      <sz val="11"/>
      <color indexed="20"/>
      <name val="Tahoma"/>
      <family val="2"/>
      <charset val="222"/>
    </font>
    <font>
      <b/>
      <sz val="11"/>
      <color indexed="63"/>
      <name val="Calibri"/>
      <family val="2"/>
    </font>
    <font>
      <b/>
      <sz val="11"/>
      <color indexed="63"/>
      <name val="Tahoma"/>
      <family val="2"/>
      <charset val="222"/>
    </font>
    <font>
      <b/>
      <sz val="15"/>
      <color indexed="62"/>
      <name val="Calibri"/>
      <family val="2"/>
    </font>
    <font>
      <b/>
      <sz val="15"/>
      <color indexed="56"/>
      <name val="Tahoma"/>
      <family val="2"/>
      <charset val="222"/>
    </font>
    <font>
      <b/>
      <sz val="13"/>
      <color indexed="62"/>
      <name val="Calibri"/>
      <family val="2"/>
    </font>
    <font>
      <b/>
      <sz val="13"/>
      <color indexed="56"/>
      <name val="Tahoma"/>
      <family val="2"/>
      <charset val="222"/>
    </font>
    <font>
      <b/>
      <sz val="11"/>
      <color indexed="62"/>
      <name val="Calibri"/>
      <family val="2"/>
    </font>
    <font>
      <b/>
      <sz val="11"/>
      <color indexed="56"/>
      <name val="Tahoma"/>
      <family val="2"/>
      <charset val="222"/>
    </font>
    <font>
      <b/>
      <sz val="14"/>
      <name val="Angsana New"/>
      <family val="1"/>
    </font>
    <font>
      <sz val="10"/>
      <name val="Arial"/>
      <family val="2"/>
    </font>
    <font>
      <sz val="14"/>
      <color indexed="12"/>
      <name val="TH SarabunPSK"/>
      <family val="2"/>
    </font>
    <font>
      <sz val="16"/>
      <color indexed="10"/>
      <name val="TH SarabunPSK"/>
      <family val="2"/>
    </font>
    <font>
      <b/>
      <sz val="16"/>
      <color indexed="10"/>
      <name val="TH SarabunPSK"/>
      <family val="2"/>
    </font>
    <font>
      <b/>
      <sz val="16"/>
      <color indexed="12"/>
      <name val="TH SarabunPSK"/>
      <family val="2"/>
    </font>
    <font>
      <b/>
      <i/>
      <u/>
      <sz val="16"/>
      <name val="TH SarabunPSK"/>
      <family val="2"/>
    </font>
    <font>
      <b/>
      <i/>
      <sz val="16"/>
      <color indexed="12"/>
      <name val="TH SarabunPSK"/>
      <family val="2"/>
    </font>
    <font>
      <b/>
      <i/>
      <sz val="16"/>
      <name val="TH SarabunPSK"/>
      <family val="2"/>
    </font>
    <font>
      <b/>
      <i/>
      <sz val="16"/>
      <color indexed="10"/>
      <name val="TH SarabunPSK"/>
      <family val="2"/>
    </font>
    <font>
      <i/>
      <sz val="16"/>
      <name val="TH SarabunPSK"/>
      <family val="2"/>
    </font>
    <font>
      <b/>
      <sz val="9"/>
      <color indexed="81"/>
      <name val="Tahoma"/>
      <family val="2"/>
    </font>
    <font>
      <sz val="9"/>
      <color indexed="81"/>
      <name val="Tahoma"/>
      <family val="2"/>
    </font>
    <font>
      <i/>
      <sz val="16"/>
      <color indexed="10"/>
      <name val="TH SarabunPSK"/>
      <family val="2"/>
    </font>
    <font>
      <sz val="14"/>
      <name val="Cordia New"/>
      <family val="2"/>
    </font>
    <font>
      <sz val="20"/>
      <name val="Angsana  UPC"/>
    </font>
    <font>
      <sz val="15"/>
      <name val="TH SarabunPSK"/>
      <family val="2"/>
    </font>
    <font>
      <sz val="16"/>
      <color indexed="10"/>
      <name val="TH SarabunPSK"/>
      <family val="2"/>
    </font>
    <font>
      <sz val="16"/>
      <color indexed="10"/>
      <name val="TH SarabunPSK"/>
      <family val="2"/>
    </font>
    <font>
      <sz val="11"/>
      <color theme="1"/>
      <name val="Tahoma"/>
      <family val="2"/>
      <charset val="222"/>
      <scheme val="minor"/>
    </font>
    <font>
      <u/>
      <sz val="10"/>
      <color theme="10"/>
      <name val="Arial"/>
      <family val="2"/>
    </font>
    <font>
      <sz val="11"/>
      <color theme="1"/>
      <name val="Tahoma"/>
      <family val="2"/>
      <scheme val="minor"/>
    </font>
    <font>
      <sz val="14"/>
      <color theme="1"/>
      <name val="Angsana New"/>
      <family val="1"/>
    </font>
    <font>
      <sz val="10"/>
      <color theme="1"/>
      <name val="Arial"/>
      <family val="2"/>
      <charset val="222"/>
    </font>
    <font>
      <sz val="16"/>
      <color theme="1"/>
      <name val="TH SarabunPSK"/>
      <family val="2"/>
    </font>
    <font>
      <b/>
      <sz val="24"/>
      <color theme="1"/>
      <name val="TH SarabunPSK"/>
      <family val="2"/>
    </font>
    <font>
      <b/>
      <sz val="20"/>
      <color theme="1"/>
      <name val="TH SarabunPSK"/>
      <family val="2"/>
    </font>
    <font>
      <sz val="16"/>
      <color rgb="FF0000FF"/>
      <name val="TH SarabunPSK"/>
      <family val="2"/>
    </font>
    <font>
      <sz val="14"/>
      <color theme="1"/>
      <name val="TH SarabunPSK"/>
      <family val="2"/>
    </font>
    <font>
      <b/>
      <sz val="14"/>
      <color theme="1"/>
      <name val="TH SarabunPSK"/>
      <family val="2"/>
    </font>
    <font>
      <sz val="14"/>
      <color rgb="FF0000FF"/>
      <name val="TH SarabunPSK"/>
      <family val="2"/>
    </font>
    <font>
      <sz val="14"/>
      <color rgb="FFFF0000"/>
      <name val="TH SarabunPSK"/>
      <family val="2"/>
    </font>
    <font>
      <sz val="16"/>
      <color rgb="FFFF0000"/>
      <name val="TH SarabunPSK"/>
      <family val="2"/>
    </font>
    <font>
      <b/>
      <sz val="16"/>
      <color theme="1"/>
      <name val="TH SarabunPSK"/>
      <family val="2"/>
    </font>
    <font>
      <b/>
      <sz val="16"/>
      <color rgb="FFFF0000"/>
      <name val="TH SarabunPSK"/>
      <family val="2"/>
    </font>
    <font>
      <b/>
      <sz val="14"/>
      <color rgb="FFFF0000"/>
      <name val="TH SarabunPSK"/>
      <family val="2"/>
    </font>
    <font>
      <b/>
      <sz val="16"/>
      <color rgb="FF0000FF"/>
      <name val="TH SarabunPSK"/>
      <family val="2"/>
    </font>
    <font>
      <b/>
      <i/>
      <u/>
      <sz val="16"/>
      <color rgb="FFFF0000"/>
      <name val="TH SarabunPSK"/>
      <family val="2"/>
    </font>
    <font>
      <b/>
      <sz val="14"/>
      <color rgb="FF333333"/>
      <name val="TH SarabunPSK"/>
      <family val="2"/>
    </font>
    <font>
      <u/>
      <sz val="14"/>
      <color theme="10"/>
      <name val="TH SarabunPSK"/>
      <family val="2"/>
    </font>
    <font>
      <sz val="14"/>
      <color rgb="FF333333"/>
      <name val="TH SarabunPSK"/>
      <family val="2"/>
    </font>
    <font>
      <u/>
      <sz val="14"/>
      <color rgb="FF338C5F"/>
      <name val="TH SarabunPSK"/>
      <family val="2"/>
    </font>
    <font>
      <b/>
      <sz val="18"/>
      <color rgb="FF0000FF"/>
      <name val="TH SarabunPSK"/>
      <family val="2"/>
    </font>
    <font>
      <b/>
      <sz val="14"/>
      <color rgb="FF0000FF"/>
      <name val="TH SarabunPSK"/>
      <family val="2"/>
    </font>
    <font>
      <i/>
      <sz val="16"/>
      <color rgb="FFFF0000"/>
      <name val="TH SarabunPSK"/>
      <family val="2"/>
    </font>
    <font>
      <b/>
      <sz val="20"/>
      <color rgb="FFFF0000"/>
      <name val="TH SarabunPSK"/>
      <family val="2"/>
    </font>
    <font>
      <b/>
      <sz val="15"/>
      <color rgb="FFFF0000"/>
      <name val="TH SarabunPSK"/>
      <family val="2"/>
    </font>
  </fonts>
  <fills count="76">
    <fill>
      <patternFill patternType="none"/>
    </fill>
    <fill>
      <patternFill patternType="gray125"/>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54"/>
      </patternFill>
    </fill>
    <fill>
      <patternFill patternType="solid">
        <fgColor indexed="57"/>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23"/>
      </patternFill>
    </fill>
    <fill>
      <patternFill patternType="solid">
        <fgColor indexed="53"/>
      </patternFill>
    </fill>
    <fill>
      <patternFill patternType="solid">
        <fgColor indexed="55"/>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65"/>
        <bgColor indexed="64"/>
      </patternFill>
    </fill>
    <fill>
      <patternFill patternType="gray0625"/>
    </fill>
    <fill>
      <patternFill patternType="darkUp">
        <fgColor theme="9"/>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66FF99"/>
        <bgColor indexed="64"/>
      </patternFill>
    </fill>
    <fill>
      <patternFill patternType="solid">
        <fgColor rgb="FF9999FF"/>
        <bgColor indexed="64"/>
      </patternFill>
    </fill>
    <fill>
      <patternFill patternType="solid">
        <fgColor rgb="FFFFFF00"/>
        <bgColor indexed="64"/>
      </patternFill>
    </fill>
    <fill>
      <patternFill patternType="solid">
        <fgColor rgb="FF009999"/>
        <bgColor indexed="64"/>
      </patternFill>
    </fill>
    <fill>
      <patternFill patternType="gray0625">
        <bgColor rgb="FFFFCCFF"/>
      </patternFill>
    </fill>
    <fill>
      <patternFill patternType="gray0625">
        <bgColor theme="9" tint="0.79995117038483843"/>
      </patternFill>
    </fill>
    <fill>
      <patternFill patternType="solid">
        <fgColor theme="2" tint="-0.249977111117893"/>
        <bgColor indexed="64"/>
      </patternFill>
    </fill>
    <fill>
      <patternFill patternType="solid">
        <fgColor theme="0" tint="-0.249977111117893"/>
        <bgColor indexed="64"/>
      </patternFill>
    </fill>
    <fill>
      <patternFill patternType="solid">
        <fgColor rgb="FFFFCCFF"/>
        <bgColor indexed="64"/>
      </patternFill>
    </fill>
    <fill>
      <patternFill patternType="gray0625">
        <bgColor theme="0" tint="-4.9989318521683403E-2"/>
      </patternFill>
    </fill>
    <fill>
      <patternFill patternType="solid">
        <fgColor rgb="FFCC99FF"/>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99FF"/>
        <bgColor indexed="64"/>
      </patternFill>
    </fill>
    <fill>
      <patternFill patternType="solid">
        <fgColor theme="6" tint="0.79998168889431442"/>
        <bgColor indexed="64"/>
      </patternFill>
    </fill>
    <fill>
      <patternFill patternType="solid">
        <fgColor rgb="FFFF6600"/>
        <bgColor indexed="64"/>
      </patternFill>
    </fill>
    <fill>
      <patternFill patternType="solid">
        <fgColor rgb="FFCC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
      <patternFill patternType="gray0625">
        <bgColor rgb="FFFFFFCC"/>
      </patternFill>
    </fill>
    <fill>
      <patternFill patternType="gray0625">
        <bgColor rgb="FFCCFFCC"/>
      </patternFill>
    </fill>
    <fill>
      <patternFill patternType="gray0625">
        <bgColor theme="0"/>
      </patternFill>
    </fill>
  </fills>
  <borders count="1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5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right/>
      <top style="thin">
        <color indexed="62"/>
      </top>
      <bottom style="double">
        <color indexed="62"/>
      </bottom>
      <diagonal/>
    </border>
    <border>
      <left/>
      <right/>
      <top/>
      <bottom style="double">
        <color indexed="53"/>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double">
        <color indexed="64"/>
      </top>
      <bottom/>
      <diagonal/>
    </border>
    <border>
      <left/>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uble">
        <color indexed="64"/>
      </bottom>
      <diagonal/>
    </border>
    <border>
      <left/>
      <right/>
      <top/>
      <bottom style="thick">
        <color rgb="FFCCCCCC"/>
      </bottom>
      <diagonal/>
    </border>
    <border>
      <left/>
      <right/>
      <top/>
      <bottom style="medium">
        <color rgb="FFCCCCCC"/>
      </bottom>
      <diagonal/>
    </border>
    <border>
      <left style="double">
        <color rgb="FFFF0000"/>
      </left>
      <right style="thin">
        <color indexed="64"/>
      </right>
      <top style="thin">
        <color indexed="64"/>
      </top>
      <bottom style="double">
        <color indexed="64"/>
      </bottom>
      <diagonal/>
    </border>
    <border>
      <left style="double">
        <color rgb="FFFF0000"/>
      </left>
      <right style="thin">
        <color indexed="64"/>
      </right>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hair">
        <color indexed="64"/>
      </top>
      <bottom style="hair">
        <color indexed="64"/>
      </bottom>
      <diagonal/>
    </border>
    <border>
      <left style="medium">
        <color rgb="FFFF0000"/>
      </left>
      <right/>
      <top style="thin">
        <color indexed="64"/>
      </top>
      <bottom style="double">
        <color indexed="64"/>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top/>
      <bottom style="hair">
        <color indexed="64"/>
      </bottom>
      <diagonal/>
    </border>
    <border>
      <left style="medium">
        <color rgb="FFFF0000"/>
      </left>
      <right/>
      <top/>
      <bottom style="thin">
        <color indexed="64"/>
      </bottom>
      <diagonal/>
    </border>
    <border>
      <left style="medium">
        <color rgb="FFFF0000"/>
      </left>
      <right/>
      <top style="thin">
        <color indexed="64"/>
      </top>
      <bottom style="thin">
        <color indexed="64"/>
      </bottom>
      <diagonal/>
    </border>
    <border>
      <left style="thin">
        <color indexed="64"/>
      </left>
      <right style="medium">
        <color rgb="FFFF0000"/>
      </right>
      <top style="thin">
        <color indexed="64"/>
      </top>
      <bottom style="double">
        <color indexed="64"/>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double">
        <color indexed="64"/>
      </bottom>
      <diagonal/>
    </border>
    <border>
      <left style="double">
        <color rgb="FFFF0000"/>
      </left>
      <right/>
      <top style="thin">
        <color indexed="64"/>
      </top>
      <bottom style="double">
        <color indexed="64"/>
      </bottom>
      <diagonal/>
    </border>
    <border>
      <left style="double">
        <color rgb="FFFF0000"/>
      </left>
      <right/>
      <top/>
      <bottom style="thin">
        <color indexed="64"/>
      </bottom>
      <diagonal/>
    </border>
    <border>
      <left style="double">
        <color rgb="FFFF0000"/>
      </left>
      <right/>
      <top style="thin">
        <color indexed="64"/>
      </top>
      <bottom style="thin">
        <color indexed="64"/>
      </bottom>
      <diagonal/>
    </border>
    <border>
      <left/>
      <right style="double">
        <color rgb="FFFF0000"/>
      </right>
      <top style="thin">
        <color indexed="64"/>
      </top>
      <bottom style="double">
        <color indexed="64"/>
      </bottom>
      <diagonal/>
    </border>
    <border>
      <left/>
      <right style="double">
        <color rgb="FFFF0000"/>
      </right>
      <top/>
      <bottom style="thin">
        <color indexed="64"/>
      </bottom>
      <diagonal/>
    </border>
    <border>
      <left style="thin">
        <color theme="1"/>
      </left>
      <right style="medium">
        <color rgb="FFFF0000"/>
      </right>
      <top style="thin">
        <color indexed="64"/>
      </top>
      <bottom style="double">
        <color indexed="64"/>
      </bottom>
      <diagonal/>
    </border>
    <border>
      <left style="medium">
        <color rgb="FFFF0000"/>
      </left>
      <right style="thin">
        <color theme="1"/>
      </right>
      <top style="thin">
        <color indexed="64"/>
      </top>
      <bottom style="double">
        <color indexed="64"/>
      </bottom>
      <diagonal/>
    </border>
    <border>
      <left style="thin">
        <color theme="1"/>
      </left>
      <right style="medium">
        <color rgb="FFFF0000"/>
      </right>
      <top/>
      <bottom style="thin">
        <color indexed="64"/>
      </bottom>
      <diagonal/>
    </border>
    <border>
      <left style="medium">
        <color rgb="FFFF0000"/>
      </left>
      <right style="thin">
        <color theme="1"/>
      </right>
      <top/>
      <bottom style="thin">
        <color indexed="64"/>
      </bottom>
      <diagonal/>
    </border>
    <border>
      <left style="thin">
        <color theme="1"/>
      </left>
      <right style="medium">
        <color rgb="FFFF0000"/>
      </right>
      <top style="thin">
        <color indexed="64"/>
      </top>
      <bottom style="thin">
        <color indexed="64"/>
      </bottom>
      <diagonal/>
    </border>
    <border>
      <left style="medium">
        <color rgb="FFFF0000"/>
      </left>
      <right style="thin">
        <color theme="1"/>
      </right>
      <top style="thin">
        <color indexed="64"/>
      </top>
      <bottom style="thin">
        <color indexed="64"/>
      </bottom>
      <diagonal/>
    </border>
    <border>
      <left style="thin">
        <color theme="1"/>
      </left>
      <right style="medium">
        <color rgb="FFFF0000"/>
      </right>
      <top/>
      <bottom style="hair">
        <color indexed="64"/>
      </bottom>
      <diagonal/>
    </border>
    <border>
      <left style="medium">
        <color rgb="FFFF0000"/>
      </left>
      <right style="thin">
        <color theme="1"/>
      </right>
      <top/>
      <bottom style="hair">
        <color indexed="64"/>
      </bottom>
      <diagonal/>
    </border>
    <border>
      <left style="double">
        <color rgb="FFFF0000"/>
      </left>
      <right/>
      <top style="thin">
        <color indexed="64"/>
      </top>
      <bottom style="hair">
        <color indexed="64"/>
      </bottom>
      <diagonal/>
    </border>
    <border>
      <left style="medium">
        <color rgb="FFFF0000"/>
      </left>
      <right style="thin">
        <color indexed="64"/>
      </right>
      <top style="thin">
        <color indexed="64"/>
      </top>
      <bottom style="hair">
        <color indexed="64"/>
      </bottom>
      <diagonal/>
    </border>
    <border>
      <left style="double">
        <color rgb="FFFF0000"/>
      </left>
      <right/>
      <top style="hair">
        <color indexed="64"/>
      </top>
      <bottom style="hair">
        <color indexed="64"/>
      </bottom>
      <diagonal/>
    </border>
    <border>
      <left style="medium">
        <color rgb="FFFF0000"/>
      </left>
      <right style="thin">
        <color indexed="64"/>
      </right>
      <top style="hair">
        <color indexed="64"/>
      </top>
      <bottom style="hair">
        <color indexed="64"/>
      </bottom>
      <diagonal/>
    </border>
    <border>
      <left style="double">
        <color rgb="FFFF0000"/>
      </left>
      <right style="thin">
        <color indexed="64"/>
      </right>
      <top style="hair">
        <color indexed="64"/>
      </top>
      <bottom/>
      <diagonal/>
    </border>
    <border>
      <left style="double">
        <color rgb="FFFF0000"/>
      </left>
      <right style="thin">
        <color indexed="64"/>
      </right>
      <top/>
      <bottom style="double">
        <color indexed="64"/>
      </bottom>
      <diagonal/>
    </border>
    <border>
      <left style="thin">
        <color indexed="64"/>
      </left>
      <right style="medium">
        <color rgb="FFFF0000"/>
      </right>
      <top style="thin">
        <color indexed="64"/>
      </top>
      <bottom style="hair">
        <color indexed="64"/>
      </bottom>
      <diagonal/>
    </border>
    <border>
      <left style="thin">
        <color indexed="64"/>
      </left>
      <right style="medium">
        <color rgb="FFFF0000"/>
      </right>
      <top style="hair">
        <color indexed="64"/>
      </top>
      <bottom style="hair">
        <color indexed="64"/>
      </bottom>
      <diagonal/>
    </border>
    <border>
      <left style="thin">
        <color indexed="64"/>
      </left>
      <right style="medium">
        <color rgb="FFFF0000"/>
      </right>
      <top/>
      <bottom style="hair">
        <color indexed="64"/>
      </bottom>
      <diagonal/>
    </border>
    <border>
      <left style="double">
        <color rgb="FFFF0000"/>
      </left>
      <right/>
      <top/>
      <bottom style="hair">
        <color indexed="64"/>
      </bottom>
      <diagonal/>
    </border>
    <border>
      <left style="medium">
        <color rgb="FFFF0000"/>
      </left>
      <right style="thin">
        <color indexed="64"/>
      </right>
      <top/>
      <bottom style="hair">
        <color indexed="64"/>
      </bottom>
      <diagonal/>
    </border>
    <border>
      <left style="thin">
        <color indexed="64"/>
      </left>
      <right style="medium">
        <color rgb="FFFF0000"/>
      </right>
      <top style="hair">
        <color indexed="64"/>
      </top>
      <bottom style="thin">
        <color indexed="64"/>
      </bottom>
      <diagonal/>
    </border>
    <border>
      <left style="double">
        <color rgb="FFFF0000"/>
      </left>
      <right/>
      <top style="hair">
        <color indexed="64"/>
      </top>
      <bottom style="thin">
        <color indexed="64"/>
      </bottom>
      <diagonal/>
    </border>
    <border>
      <left style="medium">
        <color rgb="FFFF0000"/>
      </left>
      <right style="thin">
        <color indexed="64"/>
      </right>
      <top style="hair">
        <color indexed="64"/>
      </top>
      <bottom style="thin">
        <color indexed="64"/>
      </bottom>
      <diagonal/>
    </border>
    <border>
      <left style="medium">
        <color rgb="FFFF0000"/>
      </left>
      <right/>
      <top style="thin">
        <color indexed="64"/>
      </top>
      <bottom style="hair">
        <color indexed="64"/>
      </bottom>
      <diagonal/>
    </border>
    <border>
      <left style="thin">
        <color indexed="64"/>
      </left>
      <right style="double">
        <color rgb="FFFF0000"/>
      </right>
      <top/>
      <bottom style="hair">
        <color indexed="64"/>
      </bottom>
      <diagonal/>
    </border>
    <border>
      <left/>
      <right style="double">
        <color rgb="FFFF0000"/>
      </right>
      <top/>
      <bottom style="hair">
        <color indexed="64"/>
      </bottom>
      <diagonal/>
    </border>
    <border>
      <left style="thin">
        <color indexed="64"/>
      </left>
      <right style="double">
        <color rgb="FFFF0000"/>
      </right>
      <top style="thin">
        <color indexed="64"/>
      </top>
      <bottom style="hair">
        <color indexed="64"/>
      </bottom>
      <diagonal/>
    </border>
    <border>
      <left style="medium">
        <color rgb="FFFF0000"/>
      </left>
      <right/>
      <top/>
      <bottom/>
      <diagonal/>
    </border>
    <border>
      <left style="thin">
        <color theme="1"/>
      </left>
      <right style="medium">
        <color rgb="FFFF0000"/>
      </right>
      <top/>
      <bottom/>
      <diagonal/>
    </border>
    <border>
      <left style="medium">
        <color rgb="FFFF0000"/>
      </left>
      <right style="thin">
        <color theme="1"/>
      </right>
      <top/>
      <bottom/>
      <diagonal/>
    </border>
    <border>
      <left/>
      <right style="double">
        <color rgb="FFFF0000"/>
      </right>
      <top/>
      <bottom/>
      <diagonal/>
    </border>
    <border>
      <left style="thin">
        <color indexed="64"/>
      </left>
      <right style="double">
        <color rgb="FFFF0000"/>
      </right>
      <top/>
      <bottom style="thin">
        <color indexed="64"/>
      </bottom>
      <diagonal/>
    </border>
    <border>
      <left style="thin">
        <color theme="1"/>
      </left>
      <right/>
      <top/>
      <bottom style="hair">
        <color indexed="64"/>
      </bottom>
      <diagonal/>
    </border>
    <border>
      <left style="thin">
        <color indexed="64"/>
      </left>
      <right style="double">
        <color rgb="FFFF0000"/>
      </right>
      <top style="hair">
        <color indexed="64"/>
      </top>
      <bottom style="hair">
        <color indexed="64"/>
      </bottom>
      <diagonal/>
    </border>
    <border>
      <left style="thin">
        <color theme="1"/>
      </left>
      <right/>
      <top/>
      <bottom style="thin">
        <color indexed="64"/>
      </bottom>
      <diagonal/>
    </border>
    <border>
      <left style="thin">
        <color indexed="64"/>
      </left>
      <right style="double">
        <color rgb="FFFF0000"/>
      </right>
      <top style="hair">
        <color indexed="64"/>
      </top>
      <bottom style="thin">
        <color indexed="64"/>
      </bottom>
      <diagonal/>
    </border>
    <border>
      <left style="thin">
        <color indexed="64"/>
      </left>
      <right style="double">
        <color rgb="FFFF0000"/>
      </right>
      <top/>
      <bottom/>
      <diagonal/>
    </border>
    <border>
      <left style="thin">
        <color indexed="64"/>
      </left>
      <right style="double">
        <color rgb="FFFF0000"/>
      </right>
      <top style="thin">
        <color indexed="64"/>
      </top>
      <bottom/>
      <diagonal/>
    </border>
    <border>
      <left style="double">
        <color rgb="FFFF0000"/>
      </left>
      <right style="medium">
        <color rgb="FFFF0000"/>
      </right>
      <top style="thin">
        <color indexed="64"/>
      </top>
      <bottom/>
      <diagonal/>
    </border>
    <border>
      <left style="thin">
        <color indexed="64"/>
      </left>
      <right style="medium">
        <color rgb="FFFF0000"/>
      </right>
      <top style="thin">
        <color indexed="64"/>
      </top>
      <bottom/>
      <diagonal/>
    </border>
    <border>
      <left style="thin">
        <color theme="1"/>
      </left>
      <right style="double">
        <color rgb="FFFF0000"/>
      </right>
      <top style="thin">
        <color indexed="64"/>
      </top>
      <bottom style="double">
        <color theme="1"/>
      </bottom>
      <diagonal/>
    </border>
    <border>
      <left style="double">
        <color rgb="FFFF0000"/>
      </left>
      <right style="thin">
        <color indexed="64"/>
      </right>
      <top style="double">
        <color indexed="64"/>
      </top>
      <bottom style="hair">
        <color indexed="64"/>
      </bottom>
      <diagonal/>
    </border>
    <border>
      <left style="double">
        <color rgb="FFFF0000"/>
      </left>
      <right style="thin">
        <color indexed="64"/>
      </right>
      <top style="hair">
        <color indexed="64"/>
      </top>
      <bottom style="thin">
        <color indexed="64"/>
      </bottom>
      <diagonal/>
    </border>
    <border>
      <left style="double">
        <color rgb="FFFF0000"/>
      </left>
      <right style="thin">
        <color indexed="64"/>
      </right>
      <top style="thin">
        <color indexed="64"/>
      </top>
      <bottom style="hair">
        <color indexed="64"/>
      </bottom>
      <diagonal/>
    </border>
    <border>
      <left style="thin">
        <color theme="1"/>
      </left>
      <right style="medium">
        <color rgb="FFFF0000"/>
      </right>
      <top style="hair">
        <color indexed="64"/>
      </top>
      <bottom style="thin">
        <color indexed="64"/>
      </bottom>
      <diagonal/>
    </border>
    <border>
      <left style="thin">
        <color theme="1"/>
      </left>
      <right style="double">
        <color rgb="FFFF0000"/>
      </right>
      <top style="hair">
        <color indexed="64"/>
      </top>
      <bottom style="thin">
        <color indexed="64"/>
      </bottom>
      <diagonal/>
    </border>
    <border>
      <left style="double">
        <color rgb="FFFF0000"/>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top style="hair">
        <color theme="1"/>
      </top>
      <bottom style="hair">
        <color theme="1"/>
      </bottom>
      <diagonal/>
    </border>
    <border>
      <left style="double">
        <color rgb="FFFF0000"/>
      </left>
      <right style="thin">
        <color theme="1"/>
      </right>
      <top style="hair">
        <color theme="1"/>
      </top>
      <bottom style="thin">
        <color indexed="64"/>
      </bottom>
      <diagonal/>
    </border>
    <border>
      <left style="thin">
        <color theme="1"/>
      </left>
      <right style="thin">
        <color theme="1"/>
      </right>
      <top style="hair">
        <color theme="1"/>
      </top>
      <bottom style="thin">
        <color indexed="64"/>
      </bottom>
      <diagonal/>
    </border>
    <border>
      <left style="thin">
        <color theme="1"/>
      </left>
      <right/>
      <top style="hair">
        <color theme="1"/>
      </top>
      <bottom style="thin">
        <color indexed="64"/>
      </bottom>
      <diagonal/>
    </border>
    <border>
      <left style="double">
        <color rgb="FFFF0000"/>
      </left>
      <right style="thin">
        <color theme="1"/>
      </right>
      <top style="hair">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indexed="64"/>
      </right>
      <top style="hair">
        <color indexed="64"/>
      </top>
      <bottom style="hair">
        <color indexed="64"/>
      </bottom>
      <diagonal/>
    </border>
    <border>
      <left style="double">
        <color rgb="FFFF0000"/>
      </left>
      <right style="thin">
        <color theme="1"/>
      </right>
      <top style="hair">
        <color indexed="64"/>
      </top>
      <bottom style="thin">
        <color indexed="64"/>
      </bottom>
      <diagonal/>
    </border>
    <border>
      <left style="thin">
        <color theme="1"/>
      </left>
      <right style="thin">
        <color theme="1"/>
      </right>
      <top style="hair">
        <color indexed="64"/>
      </top>
      <bottom style="thin">
        <color indexed="64"/>
      </bottom>
      <diagonal/>
    </border>
    <border>
      <left style="thin">
        <color theme="1"/>
      </left>
      <right style="thin">
        <color indexed="64"/>
      </right>
      <top style="hair">
        <color indexed="64"/>
      </top>
      <bottom style="thin">
        <color indexed="64"/>
      </bottom>
      <diagonal/>
    </border>
    <border>
      <left style="double">
        <color rgb="FFFF0000"/>
      </left>
      <right style="thin">
        <color indexed="64"/>
      </right>
      <top/>
      <bottom style="hair">
        <color indexed="64"/>
      </bottom>
      <diagonal/>
    </border>
    <border>
      <left style="double">
        <color rgb="FFFF0000"/>
      </left>
      <right style="thin">
        <color theme="1"/>
      </right>
      <top style="hair">
        <color theme="1"/>
      </top>
      <bottom/>
      <diagonal/>
    </border>
    <border>
      <left style="thin">
        <color theme="1"/>
      </left>
      <right style="thin">
        <color theme="1"/>
      </right>
      <top style="hair">
        <color theme="1"/>
      </top>
      <bottom/>
      <diagonal/>
    </border>
    <border>
      <left style="double">
        <color rgb="FFFF0000"/>
      </left>
      <right/>
      <top/>
      <bottom style="double">
        <color indexed="64"/>
      </bottom>
      <diagonal/>
    </border>
    <border>
      <left style="medium">
        <color rgb="FFFF0000"/>
      </left>
      <right style="thin">
        <color indexed="64"/>
      </right>
      <top/>
      <bottom style="double">
        <color indexed="64"/>
      </bottom>
      <diagonal/>
    </border>
    <border>
      <left style="thin">
        <color indexed="64"/>
      </left>
      <right style="medium">
        <color rgb="FFFF0000"/>
      </right>
      <top/>
      <bottom style="double">
        <color indexed="64"/>
      </bottom>
      <diagonal/>
    </border>
    <border>
      <left style="medium">
        <color rgb="FFFF0000"/>
      </left>
      <right/>
      <top/>
      <bottom style="double">
        <color indexed="64"/>
      </bottom>
      <diagonal/>
    </border>
    <border>
      <left style="thin">
        <color theme="1"/>
      </left>
      <right style="medium">
        <color rgb="FFFF0000"/>
      </right>
      <top/>
      <bottom style="double">
        <color indexed="64"/>
      </bottom>
      <diagonal/>
    </border>
    <border>
      <left style="medium">
        <color rgb="FFFF0000"/>
      </left>
      <right style="thin">
        <color theme="1"/>
      </right>
      <top/>
      <bottom style="double">
        <color indexed="64"/>
      </bottom>
      <diagonal/>
    </border>
    <border>
      <left/>
      <right style="double">
        <color rgb="FFFF0000"/>
      </right>
      <top/>
      <bottom style="double">
        <color indexed="64"/>
      </bottom>
      <diagonal/>
    </border>
    <border>
      <left style="thin">
        <color theme="1"/>
      </left>
      <right style="double">
        <color rgb="FFFF0000"/>
      </right>
      <top style="thin">
        <color indexed="64"/>
      </top>
      <bottom style="double">
        <color indexed="64"/>
      </bottom>
      <diagonal/>
    </border>
    <border>
      <left style="thin">
        <color indexed="64"/>
      </left>
      <right style="double">
        <color rgb="FFFF0000"/>
      </right>
      <top style="thin">
        <color indexed="64"/>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right style="medium">
        <color rgb="FFFF0000"/>
      </right>
      <top/>
      <bottom style="thin">
        <color indexed="64"/>
      </bottom>
      <diagonal/>
    </border>
    <border>
      <left/>
      <right style="double">
        <color rgb="FFFF0000"/>
      </right>
      <top style="thin">
        <color indexed="64"/>
      </top>
      <bottom/>
      <diagonal/>
    </border>
    <border>
      <left style="double">
        <color rgb="FFFF0000"/>
      </left>
      <right style="medium">
        <color rgb="FFFF0000"/>
      </right>
      <top/>
      <bottom style="hair">
        <color indexed="64"/>
      </bottom>
      <diagonal/>
    </border>
  </borders>
  <cellStyleXfs count="507">
    <xf numFmtId="0" fontId="0" fillId="0" borderId="0"/>
    <xf numFmtId="0" fontId="9" fillId="3"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8"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8" fillId="4"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8" fillId="6"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8"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8" fillId="5" borderId="0" applyNumberFormat="0" applyBorder="0" applyAlignment="0" applyProtection="0"/>
    <xf numFmtId="0" fontId="9" fillId="10" borderId="0" applyNumberFormat="0" applyBorder="0" applyAlignment="0" applyProtection="0"/>
    <xf numFmtId="0" fontId="9" fillId="4" borderId="0" applyNumberFormat="0" applyBorder="0" applyAlignment="0" applyProtection="0"/>
    <xf numFmtId="0" fontId="9" fillId="15"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1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14"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8" fillId="16"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13"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 fillId="12" borderId="0" applyNumberFormat="0" applyBorder="0" applyAlignment="0" applyProtection="0"/>
    <xf numFmtId="0" fontId="12" fillId="18" borderId="0" applyNumberFormat="0" applyBorder="0" applyAlignment="0" applyProtection="0"/>
    <xf numFmtId="0" fontId="12" fillId="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8" borderId="0" applyNumberFormat="0" applyBorder="0" applyAlignment="0" applyProtection="0"/>
    <xf numFmtId="0" fontId="11" fillId="13" borderId="0" applyNumberFormat="0" applyBorder="0" applyAlignment="0" applyProtection="0"/>
    <xf numFmtId="0" fontId="12" fillId="4" borderId="0" applyNumberFormat="0" applyBorder="0" applyAlignment="0" applyProtection="0"/>
    <xf numFmtId="0" fontId="11" fillId="4" borderId="0" applyNumberFormat="0" applyBorder="0" applyAlignment="0" applyProtection="0"/>
    <xf numFmtId="0" fontId="12" fillId="15" borderId="0" applyNumberFormat="0" applyBorder="0" applyAlignment="0" applyProtection="0"/>
    <xf numFmtId="0" fontId="11" fillId="14" borderId="0" applyNumberFormat="0" applyBorder="0" applyAlignment="0" applyProtection="0"/>
    <xf numFmtId="0" fontId="12" fillId="19" borderId="0" applyNumberFormat="0" applyBorder="0" applyAlignment="0" applyProtection="0"/>
    <xf numFmtId="0" fontId="11" fillId="16" borderId="0" applyNumberFormat="0" applyBorder="0" applyAlignment="0" applyProtection="0"/>
    <xf numFmtId="0" fontId="12" fillId="20" borderId="0" applyNumberFormat="0" applyBorder="0" applyAlignment="0" applyProtection="0"/>
    <xf numFmtId="0" fontId="11" fillId="13" borderId="0" applyNumberFormat="0" applyBorder="0" applyAlignment="0" applyProtection="0"/>
    <xf numFmtId="0" fontId="12" fillId="21" borderId="0" applyNumberFormat="0" applyBorder="0" applyAlignment="0" applyProtection="0"/>
    <xf numFmtId="0" fontId="11" fillId="1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5" borderId="0" applyNumberFormat="0" applyBorder="0" applyAlignment="0" applyProtection="0"/>
    <xf numFmtId="0" fontId="43" fillId="5" borderId="0" applyNumberFormat="0" applyBorder="0" applyAlignment="0" applyProtection="0"/>
    <xf numFmtId="0" fontId="22" fillId="16" borderId="1" applyNumberFormat="0" applyAlignment="0" applyProtection="0"/>
    <xf numFmtId="0" fontId="30" fillId="26" borderId="2" applyNumberFormat="0" applyAlignment="0" applyProtection="0"/>
    <xf numFmtId="43" fontId="53" fillId="0" borderId="0" applyFont="0" applyFill="0" applyBorder="0" applyAlignment="0" applyProtection="0"/>
    <xf numFmtId="43" fontId="71" fillId="0" borderId="0" applyFont="0" applyFill="0" applyBorder="0" applyAlignment="0" applyProtection="0"/>
    <xf numFmtId="197" fontId="71" fillId="0" borderId="0" applyFont="0" applyFill="0" applyBorder="0" applyAlignment="0" applyProtection="0"/>
    <xf numFmtId="43" fontId="71" fillId="0" borderId="0" applyFont="0" applyFill="0" applyBorder="0" applyAlignment="0" applyProtection="0"/>
    <xf numFmtId="43" fontId="66"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43" fontId="15"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66"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6" fillId="0" borderId="0" applyFont="0" applyFill="0" applyBorder="0" applyAlignment="0" applyProtection="0"/>
    <xf numFmtId="43" fontId="67"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xf numFmtId="0" fontId="35" fillId="7" borderId="0" applyNumberFormat="0" applyBorder="0" applyAlignment="0" applyProtection="0"/>
    <xf numFmtId="0" fontId="47" fillId="0" borderId="4" applyNumberFormat="0" applyFill="0" applyAlignment="0" applyProtection="0"/>
    <xf numFmtId="0" fontId="49" fillId="0" borderId="6" applyNumberFormat="0" applyFill="0" applyAlignment="0" applyProtection="0"/>
    <xf numFmtId="0" fontId="51" fillId="0" borderId="8" applyNumberFormat="0" applyFill="0" applyAlignment="0" applyProtection="0"/>
    <xf numFmtId="0" fontId="51" fillId="0" borderId="0" applyNumberFormat="0" applyFill="0" applyBorder="0" applyAlignment="0" applyProtection="0"/>
    <xf numFmtId="0" fontId="72" fillId="0" borderId="0" applyNumberFormat="0" applyFill="0" applyBorder="0" applyAlignment="0" applyProtection="0"/>
    <xf numFmtId="0" fontId="14" fillId="0" borderId="0" applyNumberFormat="0" applyFill="0" applyBorder="0" applyAlignment="0" applyProtection="0">
      <alignment vertical="top"/>
      <protection locked="0"/>
    </xf>
    <xf numFmtId="0" fontId="37" fillId="12" borderId="1" applyNumberFormat="0" applyAlignment="0" applyProtection="0"/>
    <xf numFmtId="0" fontId="32" fillId="0" borderId="9" applyNumberFormat="0" applyFill="0" applyAlignment="0" applyProtection="0"/>
    <xf numFmtId="0" fontId="39" fillId="28" borderId="0" applyNumberFormat="0" applyBorder="0" applyAlignment="0" applyProtection="0"/>
    <xf numFmtId="0" fontId="2" fillId="0" borderId="0"/>
    <xf numFmtId="0" fontId="2" fillId="0" borderId="0"/>
    <xf numFmtId="0" fontId="71" fillId="0" borderId="0"/>
    <xf numFmtId="0" fontId="71" fillId="0" borderId="0"/>
    <xf numFmtId="0" fontId="2"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5" fillId="0" borderId="0"/>
    <xf numFmtId="0" fontId="71" fillId="0" borderId="0"/>
    <xf numFmtId="0" fontId="6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2" fillId="0" borderId="0"/>
    <xf numFmtId="0" fontId="71" fillId="0" borderId="0"/>
    <xf numFmtId="0" fontId="71" fillId="0" borderId="0"/>
    <xf numFmtId="0" fontId="2"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3" fillId="0" borderId="0"/>
    <xf numFmtId="0" fontId="2" fillId="0" borderId="0"/>
    <xf numFmtId="0" fontId="67" fillId="0" borderId="0"/>
    <xf numFmtId="0" fontId="2" fillId="0" borderId="0"/>
    <xf numFmtId="0" fontId="6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3" fillId="0" borderId="0"/>
    <xf numFmtId="0" fontId="66" fillId="0" borderId="0"/>
    <xf numFmtId="0" fontId="71" fillId="0" borderId="0"/>
    <xf numFmtId="0" fontId="71" fillId="0" borderId="0"/>
    <xf numFmtId="0" fontId="71" fillId="0" borderId="0"/>
    <xf numFmtId="0" fontId="71" fillId="0" borderId="0"/>
    <xf numFmtId="0" fontId="71" fillId="0" borderId="0"/>
    <xf numFmtId="0" fontId="71" fillId="0" borderId="0"/>
    <xf numFmtId="0" fontId="66" fillId="6" borderId="10" applyNumberFormat="0" applyFont="0" applyAlignment="0" applyProtection="0"/>
    <xf numFmtId="0" fontId="45" fillId="16" borderId="11" applyNumberFormat="0" applyAlignment="0" applyProtection="0"/>
    <xf numFmtId="9" fontId="2" fillId="0" borderId="0" applyFont="0" applyFill="0" applyBorder="0" applyAlignment="0" applyProtection="0"/>
    <xf numFmtId="4" fontId="15" fillId="29" borderId="11" applyNumberFormat="0" applyProtection="0">
      <alignment vertical="center"/>
    </xf>
    <xf numFmtId="4" fontId="15" fillId="29" borderId="11" applyNumberFormat="0" applyProtection="0">
      <alignment vertical="center"/>
    </xf>
    <xf numFmtId="4" fontId="16" fillId="29" borderId="11" applyNumberFormat="0" applyProtection="0">
      <alignment vertical="center"/>
    </xf>
    <xf numFmtId="4" fontId="16" fillId="29" borderId="11" applyNumberFormat="0" applyProtection="0">
      <alignment vertical="center"/>
    </xf>
    <xf numFmtId="4" fontId="15" fillId="29" borderId="11" applyNumberFormat="0" applyProtection="0">
      <alignment horizontal="left" vertical="center" indent="1"/>
    </xf>
    <xf numFmtId="4" fontId="15" fillId="29" borderId="11" applyNumberFormat="0" applyProtection="0">
      <alignment horizontal="left" vertical="center" indent="1"/>
    </xf>
    <xf numFmtId="4" fontId="15" fillId="29" borderId="11" applyNumberFormat="0" applyProtection="0">
      <alignment horizontal="left" vertical="center" indent="1"/>
    </xf>
    <xf numFmtId="4" fontId="15" fillId="29"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4" fontId="15" fillId="31" borderId="11" applyNumberFormat="0" applyProtection="0">
      <alignment horizontal="right" vertical="center"/>
    </xf>
    <xf numFmtId="4" fontId="15" fillId="31" borderId="11" applyNumberFormat="0" applyProtection="0">
      <alignment horizontal="right" vertical="center"/>
    </xf>
    <xf numFmtId="4" fontId="15" fillId="32" borderId="11" applyNumberFormat="0" applyProtection="0">
      <alignment horizontal="right" vertical="center"/>
    </xf>
    <xf numFmtId="4" fontId="15" fillId="32" borderId="11" applyNumberFormat="0" applyProtection="0">
      <alignment horizontal="right" vertical="center"/>
    </xf>
    <xf numFmtId="4" fontId="15" fillId="33" borderId="11" applyNumberFormat="0" applyProtection="0">
      <alignment horizontal="right" vertical="center"/>
    </xf>
    <xf numFmtId="4" fontId="15" fillId="33" borderId="11" applyNumberFormat="0" applyProtection="0">
      <alignment horizontal="right" vertical="center"/>
    </xf>
    <xf numFmtId="4" fontId="15" fillId="34" borderId="11" applyNumberFormat="0" applyProtection="0">
      <alignment horizontal="right" vertical="center"/>
    </xf>
    <xf numFmtId="4" fontId="15" fillId="34" borderId="11" applyNumberFormat="0" applyProtection="0">
      <alignment horizontal="right" vertical="center"/>
    </xf>
    <xf numFmtId="4" fontId="15" fillId="35" borderId="11" applyNumberFormat="0" applyProtection="0">
      <alignment horizontal="right" vertical="center"/>
    </xf>
    <xf numFmtId="4" fontId="15" fillId="35" borderId="11" applyNumberFormat="0" applyProtection="0">
      <alignment horizontal="right" vertical="center"/>
    </xf>
    <xf numFmtId="4" fontId="15" fillId="36" borderId="11" applyNumberFormat="0" applyProtection="0">
      <alignment horizontal="right" vertical="center"/>
    </xf>
    <xf numFmtId="4" fontId="15" fillId="36" borderId="11" applyNumberFormat="0" applyProtection="0">
      <alignment horizontal="right" vertical="center"/>
    </xf>
    <xf numFmtId="4" fontId="15" fillId="37" borderId="11" applyNumberFormat="0" applyProtection="0">
      <alignment horizontal="right" vertical="center"/>
    </xf>
    <xf numFmtId="4" fontId="15" fillId="37" borderId="11" applyNumberFormat="0" applyProtection="0">
      <alignment horizontal="right" vertical="center"/>
    </xf>
    <xf numFmtId="4" fontId="15" fillId="38" borderId="11" applyNumberFormat="0" applyProtection="0">
      <alignment horizontal="right" vertical="center"/>
    </xf>
    <xf numFmtId="4" fontId="15" fillId="38" borderId="11" applyNumberFormat="0" applyProtection="0">
      <alignment horizontal="right" vertical="center"/>
    </xf>
    <xf numFmtId="4" fontId="15" fillId="39" borderId="11" applyNumberFormat="0" applyProtection="0">
      <alignment horizontal="right" vertical="center"/>
    </xf>
    <xf numFmtId="4" fontId="15" fillId="39" borderId="11" applyNumberFormat="0" applyProtection="0">
      <alignment horizontal="right" vertical="center"/>
    </xf>
    <xf numFmtId="4" fontId="17" fillId="40" borderId="11" applyNumberFormat="0" applyProtection="0">
      <alignment horizontal="left" vertical="center" indent="1"/>
    </xf>
    <xf numFmtId="4" fontId="17" fillId="40" borderId="11" applyNumberFormat="0" applyProtection="0">
      <alignment horizontal="left" vertical="center" indent="1"/>
    </xf>
    <xf numFmtId="4" fontId="15" fillId="41" borderId="12" applyNumberFormat="0" applyProtection="0">
      <alignment horizontal="left" vertical="center" indent="1"/>
    </xf>
    <xf numFmtId="4" fontId="18" fillId="42" borderId="0"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4" fontId="15" fillId="41" borderId="11" applyNumberFormat="0" applyProtection="0">
      <alignment horizontal="left" vertical="center" indent="1"/>
    </xf>
    <xf numFmtId="4" fontId="15" fillId="41" borderId="11" applyNumberFormat="0" applyProtection="0">
      <alignment horizontal="left" vertical="center" indent="1"/>
    </xf>
    <xf numFmtId="4" fontId="15" fillId="41" borderId="11" applyNumberFormat="0" applyProtection="0">
      <alignment horizontal="left" vertical="center" indent="1"/>
    </xf>
    <xf numFmtId="4" fontId="15" fillId="41" borderId="11" applyNumberFormat="0" applyProtection="0">
      <alignment horizontal="left" vertical="center" indent="1"/>
    </xf>
    <xf numFmtId="4" fontId="15" fillId="41" borderId="11" applyNumberFormat="0" applyProtection="0">
      <alignment horizontal="left" vertical="center" indent="1"/>
    </xf>
    <xf numFmtId="4" fontId="15" fillId="43" borderId="11" applyNumberFormat="0" applyProtection="0">
      <alignment horizontal="left" vertical="center" indent="1"/>
    </xf>
    <xf numFmtId="4" fontId="15" fillId="43" borderId="11" applyNumberFormat="0" applyProtection="0">
      <alignment horizontal="left" vertical="center" indent="1"/>
    </xf>
    <xf numFmtId="4" fontId="15" fillId="43" borderId="11" applyNumberFormat="0" applyProtection="0">
      <alignment horizontal="left" vertical="center" indent="1"/>
    </xf>
    <xf numFmtId="4" fontId="15" fillId="43" borderId="11" applyNumberFormat="0" applyProtection="0">
      <alignment horizontal="left" vertical="center" indent="1"/>
    </xf>
    <xf numFmtId="4" fontId="15"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3"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4"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45"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4" fontId="15" fillId="46" borderId="11" applyNumberFormat="0" applyProtection="0">
      <alignment vertical="center"/>
    </xf>
    <xf numFmtId="4" fontId="15" fillId="46" borderId="11" applyNumberFormat="0" applyProtection="0">
      <alignment vertical="center"/>
    </xf>
    <xf numFmtId="4" fontId="16" fillId="46" borderId="11" applyNumberFormat="0" applyProtection="0">
      <alignment vertical="center"/>
    </xf>
    <xf numFmtId="4" fontId="16" fillId="46" borderId="11" applyNumberFormat="0" applyProtection="0">
      <alignment vertical="center"/>
    </xf>
    <xf numFmtId="4" fontId="15" fillId="46" borderId="11" applyNumberFormat="0" applyProtection="0">
      <alignment horizontal="left" vertical="center" indent="1"/>
    </xf>
    <xf numFmtId="4" fontId="15" fillId="46" borderId="11" applyNumberFormat="0" applyProtection="0">
      <alignment horizontal="left" vertical="center" indent="1"/>
    </xf>
    <xf numFmtId="4" fontId="15" fillId="46" borderId="11" applyNumberFormat="0" applyProtection="0">
      <alignment horizontal="left" vertical="center" indent="1"/>
    </xf>
    <xf numFmtId="4" fontId="15" fillId="46" borderId="11" applyNumberFormat="0" applyProtection="0">
      <alignment horizontal="left" vertical="center" indent="1"/>
    </xf>
    <xf numFmtId="4" fontId="15" fillId="41" borderId="11" applyNumberFormat="0" applyProtection="0">
      <alignment horizontal="right" vertical="center"/>
    </xf>
    <xf numFmtId="4" fontId="15" fillId="41" borderId="11" applyNumberFormat="0" applyProtection="0">
      <alignment horizontal="right" vertical="center"/>
    </xf>
    <xf numFmtId="4" fontId="16" fillId="41" borderId="11" applyNumberFormat="0" applyProtection="0">
      <alignment horizontal="right" vertical="center"/>
    </xf>
    <xf numFmtId="4" fontId="16" fillId="41" borderId="11" applyNumberFormat="0" applyProtection="0">
      <alignment horizontal="right" vertical="center"/>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2" fillId="30" borderId="11" applyNumberFormat="0" applyProtection="0">
      <alignment horizontal="left" vertical="center" indent="1"/>
    </xf>
    <xf numFmtId="0" fontId="19" fillId="0" borderId="0"/>
    <xf numFmtId="4" fontId="20" fillId="41" borderId="11" applyNumberFormat="0" applyProtection="0">
      <alignment horizontal="right" vertical="center"/>
    </xf>
    <xf numFmtId="4" fontId="20" fillId="41" borderId="11" applyNumberFormat="0" applyProtection="0">
      <alignment horizontal="right" vertical="center"/>
    </xf>
    <xf numFmtId="0" fontId="71" fillId="49" borderId="0"/>
    <xf numFmtId="0" fontId="71" fillId="49" borderId="0"/>
    <xf numFmtId="0" fontId="74" fillId="49" borderId="13">
      <alignment vertical="top"/>
    </xf>
    <xf numFmtId="0" fontId="74" fillId="0" borderId="13">
      <alignment vertical="top"/>
    </xf>
    <xf numFmtId="0" fontId="28" fillId="0" borderId="0" applyNumberFormat="0" applyFill="0" applyBorder="0" applyAlignment="0" applyProtection="0"/>
    <xf numFmtId="0" fontId="41" fillId="0" borderId="15" applyNumberFormat="0" applyFill="0" applyAlignment="0" applyProtection="0"/>
    <xf numFmtId="0" fontId="24" fillId="0" borderId="0" applyNumberFormat="0" applyFill="0" applyBorder="0" applyAlignment="0" applyProtection="0"/>
    <xf numFmtId="0" fontId="22" fillId="16" borderId="1" applyNumberFormat="0" applyAlignment="0" applyProtection="0"/>
    <xf numFmtId="0" fontId="22" fillId="16" borderId="1" applyNumberFormat="0" applyAlignment="0" applyProtection="0"/>
    <xf numFmtId="0" fontId="21" fillId="8" borderId="1" applyNumberFormat="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66" fillId="0" borderId="0" applyFont="0" applyFill="0" applyBorder="0" applyAlignment="0" applyProtection="0"/>
    <xf numFmtId="43" fontId="2" fillId="0" borderId="0" applyFont="0" applyFill="0" applyBorder="0" applyAlignment="0" applyProtection="0"/>
    <xf numFmtId="19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30" fillId="26" borderId="2" applyNumberFormat="0" applyAlignment="0" applyProtection="0"/>
    <xf numFmtId="0" fontId="29" fillId="26" borderId="2" applyNumberFormat="0" applyAlignment="0" applyProtection="0"/>
    <xf numFmtId="0" fontId="32" fillId="0" borderId="9" applyNumberFormat="0" applyFill="0" applyAlignment="0" applyProtection="0"/>
    <xf numFmtId="0" fontId="31" fillId="0" borderId="16" applyNumberFormat="0" applyFill="0" applyAlignment="0" applyProtection="0"/>
    <xf numFmtId="0" fontId="35" fillId="7" borderId="0" applyNumberFormat="0" applyBorder="0" applyAlignment="0" applyProtection="0"/>
    <xf numFmtId="0" fontId="34" fillId="27" borderId="0" applyNumberFormat="0" applyBorder="0" applyAlignment="0" applyProtection="0"/>
    <xf numFmtId="0" fontId="71" fillId="0" borderId="0"/>
    <xf numFmtId="0" fontId="71"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75" fillId="0" borderId="0"/>
    <xf numFmtId="0" fontId="75" fillId="0" borderId="0"/>
    <xf numFmtId="0" fontId="6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1" fillId="0" borderId="0"/>
    <xf numFmtId="0" fontId="71" fillId="0" borderId="0"/>
    <xf numFmtId="0" fontId="71" fillId="0" borderId="0"/>
    <xf numFmtId="0" fontId="71" fillId="0" borderId="0"/>
    <xf numFmtId="0" fontId="37" fillId="12" borderId="1" applyNumberFormat="0" applyAlignment="0" applyProtection="0"/>
    <xf numFmtId="0" fontId="37" fillId="12" borderId="1" applyNumberFormat="0" applyAlignment="0" applyProtection="0"/>
    <xf numFmtId="0" fontId="36" fillId="12" borderId="1" applyNumberFormat="0" applyAlignment="0" applyProtection="0"/>
    <xf numFmtId="0" fontId="39" fillId="28" borderId="0" applyNumberFormat="0" applyBorder="0" applyAlignment="0" applyProtection="0"/>
    <xf numFmtId="0" fontId="38" fillId="12" borderId="0" applyNumberFormat="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1" fillId="0" borderId="15" applyNumberFormat="0" applyFill="0" applyAlignment="0" applyProtection="0"/>
    <xf numFmtId="0" fontId="41" fillId="0" borderId="15" applyNumberFormat="0" applyFill="0" applyAlignment="0" applyProtection="0"/>
    <xf numFmtId="0" fontId="40" fillId="0" borderId="14" applyNumberFormat="0" applyFill="0" applyAlignment="0" applyProtection="0"/>
    <xf numFmtId="0" fontId="43" fillId="5" borderId="0" applyNumberFormat="0" applyBorder="0" applyAlignment="0" applyProtection="0"/>
    <xf numFmtId="0" fontId="42" fillId="9" borderId="0" applyNumberFormat="0" applyBorder="0" applyAlignment="0" applyProtection="0"/>
    <xf numFmtId="0" fontId="12" fillId="22" borderId="0" applyNumberFormat="0" applyBorder="0" applyAlignment="0" applyProtection="0"/>
    <xf numFmtId="0" fontId="11" fillId="20" borderId="0" applyNumberFormat="0" applyBorder="0" applyAlignment="0" applyProtection="0"/>
    <xf numFmtId="0" fontId="12" fillId="23" borderId="0" applyNumberFormat="0" applyBorder="0" applyAlignment="0" applyProtection="0"/>
    <xf numFmtId="0" fontId="11" fillId="23" borderId="0" applyNumberFormat="0" applyBorder="0" applyAlignment="0" applyProtection="0"/>
    <xf numFmtId="0" fontId="12" fillId="14" borderId="0" applyNumberFormat="0" applyBorder="0" applyAlignment="0" applyProtection="0"/>
    <xf numFmtId="0" fontId="11" fillId="14" borderId="0" applyNumberFormat="0" applyBorder="0" applyAlignment="0" applyProtection="0"/>
    <xf numFmtId="0" fontId="12" fillId="19" borderId="0" applyNumberFormat="0" applyBorder="0" applyAlignment="0" applyProtection="0"/>
    <xf numFmtId="0" fontId="11" fillId="24" borderId="0" applyNumberFormat="0" applyBorder="0" applyAlignment="0" applyProtection="0"/>
    <xf numFmtId="0" fontId="12" fillId="20" borderId="0" applyNumberFormat="0" applyBorder="0" applyAlignment="0" applyProtection="0"/>
    <xf numFmtId="0" fontId="11" fillId="20" borderId="0" applyNumberFormat="0" applyBorder="0" applyAlignment="0" applyProtection="0"/>
    <xf numFmtId="0" fontId="12" fillId="25" borderId="0" applyNumberFormat="0" applyBorder="0" applyAlignment="0" applyProtection="0"/>
    <xf numFmtId="0" fontId="11" fillId="17" borderId="0" applyNumberFormat="0" applyBorder="0" applyAlignment="0" applyProtection="0"/>
    <xf numFmtId="0" fontId="45" fillId="16" borderId="11" applyNumberFormat="0" applyAlignment="0" applyProtection="0"/>
    <xf numFmtId="0" fontId="45" fillId="16" borderId="11" applyNumberFormat="0" applyAlignment="0" applyProtection="0"/>
    <xf numFmtId="0" fontId="44" fillId="8" borderId="11" applyNumberFormat="0" applyAlignment="0" applyProtection="0"/>
    <xf numFmtId="0" fontId="9" fillId="6" borderId="10" applyNumberFormat="0" applyFont="0" applyAlignment="0" applyProtection="0"/>
    <xf numFmtId="0" fontId="9" fillId="6" borderId="10" applyNumberFormat="0" applyFont="0" applyAlignment="0" applyProtection="0"/>
    <xf numFmtId="0" fontId="2" fillId="6" borderId="10" applyNumberFormat="0" applyFont="0" applyAlignment="0" applyProtection="0"/>
    <xf numFmtId="0" fontId="47" fillId="0" borderId="4" applyNumberFormat="0" applyFill="0" applyAlignment="0" applyProtection="0"/>
    <xf numFmtId="0" fontId="46" fillId="0" borderId="3" applyNumberFormat="0" applyFill="0" applyAlignment="0" applyProtection="0"/>
    <xf numFmtId="0" fontId="49" fillId="0" borderId="6" applyNumberFormat="0" applyFill="0" applyAlignment="0" applyProtection="0"/>
    <xf numFmtId="0" fontId="48" fillId="0" borderId="5" applyNumberFormat="0" applyFill="0" applyAlignment="0" applyProtection="0"/>
    <xf numFmtId="0" fontId="51" fillId="0" borderId="8" applyNumberFormat="0" applyFill="0" applyAlignment="0" applyProtection="0"/>
    <xf numFmtId="0" fontId="50" fillId="0" borderId="7" applyNumberFormat="0" applyFill="0" applyAlignment="0" applyProtection="0"/>
    <xf numFmtId="0" fontId="51" fillId="0" borderId="0" applyNumberFormat="0" applyFill="0" applyBorder="0" applyAlignment="0" applyProtection="0"/>
    <xf numFmtId="0" fontId="50" fillId="0" borderId="0" applyNumberFormat="0" applyFill="0" applyBorder="0" applyAlignment="0" applyProtection="0"/>
  </cellStyleXfs>
  <cellXfs count="1379">
    <xf numFmtId="0" fontId="0" fillId="0" borderId="0" xfId="0"/>
    <xf numFmtId="0" fontId="78" fillId="0" borderId="0" xfId="200" applyFont="1" applyBorder="1" applyAlignment="1">
      <alignment horizontal="center"/>
    </xf>
    <xf numFmtId="43" fontId="7" fillId="0" borderId="0" xfId="131" applyFont="1" applyFill="1" applyBorder="1" applyAlignment="1">
      <alignment horizontal="center" vertical="top" wrapText="1"/>
    </xf>
    <xf numFmtId="2" fontId="7" fillId="50" borderId="17" xfId="200" applyNumberFormat="1" applyFont="1" applyFill="1" applyBorder="1" applyAlignment="1">
      <alignment vertical="top" wrapText="1"/>
    </xf>
    <xf numFmtId="0" fontId="76" fillId="0" borderId="0" xfId="200" applyFont="1" applyAlignment="1">
      <alignment vertical="top"/>
    </xf>
    <xf numFmtId="0" fontId="77" fillId="0" borderId="0" xfId="200" applyFont="1" applyBorder="1" applyAlignment="1"/>
    <xf numFmtId="0" fontId="76" fillId="0" borderId="0" xfId="200" applyFont="1"/>
    <xf numFmtId="0" fontId="78" fillId="0" borderId="18" xfId="200" applyFont="1" applyBorder="1" applyAlignment="1">
      <alignment horizontal="center"/>
    </xf>
    <xf numFmtId="0" fontId="76" fillId="0" borderId="0" xfId="200" applyFont="1" applyFill="1"/>
    <xf numFmtId="0" fontId="3" fillId="51" borderId="0" xfId="200" applyFont="1" applyFill="1"/>
    <xf numFmtId="0" fontId="79" fillId="51" borderId="0" xfId="200" applyFont="1" applyFill="1"/>
    <xf numFmtId="0" fontId="76" fillId="0" borderId="0" xfId="200" applyFont="1" applyFill="1" applyAlignment="1">
      <alignment vertical="top"/>
    </xf>
    <xf numFmtId="0" fontId="5" fillId="0" borderId="0" xfId="200" applyFont="1" applyFill="1" applyBorder="1" applyAlignment="1">
      <alignment horizontal="right" vertical="top"/>
    </xf>
    <xf numFmtId="0" fontId="7" fillId="0" borderId="0" xfId="200" applyFont="1" applyFill="1" applyBorder="1" applyAlignment="1">
      <alignment horizontal="center" vertical="top" wrapText="1"/>
    </xf>
    <xf numFmtId="0" fontId="7" fillId="0" borderId="0" xfId="200" applyFont="1" applyFill="1" applyBorder="1" applyAlignment="1">
      <alignment horizontal="left" vertical="top" wrapText="1"/>
    </xf>
    <xf numFmtId="0" fontId="80" fillId="0" borderId="0" xfId="200" applyFont="1" applyFill="1" applyBorder="1"/>
    <xf numFmtId="188" fontId="76" fillId="0" borderId="0" xfId="200" applyNumberFormat="1" applyFont="1"/>
    <xf numFmtId="0" fontId="79" fillId="0" borderId="0" xfId="200" applyFont="1"/>
    <xf numFmtId="0" fontId="80" fillId="52" borderId="0" xfId="200" applyFont="1" applyFill="1" applyAlignment="1">
      <alignment vertical="top"/>
    </xf>
    <xf numFmtId="0" fontId="5" fillId="0" borderId="19" xfId="200" applyFont="1" applyFill="1" applyBorder="1" applyAlignment="1">
      <alignment vertical="center" wrapText="1"/>
    </xf>
    <xf numFmtId="0" fontId="81" fillId="53" borderId="20" xfId="200" applyFont="1" applyFill="1" applyBorder="1" applyAlignment="1">
      <alignment horizontal="center" vertical="center" wrapText="1"/>
    </xf>
    <xf numFmtId="0" fontId="81" fillId="54" borderId="20" xfId="200" applyFont="1" applyFill="1" applyBorder="1" applyAlignment="1">
      <alignment horizontal="center" vertical="center" wrapText="1"/>
    </xf>
    <xf numFmtId="0" fontId="81" fillId="55" borderId="20" xfId="200" applyFont="1" applyFill="1" applyBorder="1" applyAlignment="1">
      <alignment horizontal="center" vertical="center" wrapText="1"/>
    </xf>
    <xf numFmtId="0" fontId="81" fillId="56" borderId="13" xfId="200" applyFont="1" applyFill="1" applyBorder="1" applyAlignment="1">
      <alignment horizontal="center" vertical="center" wrapText="1"/>
    </xf>
    <xf numFmtId="0" fontId="7" fillId="51" borderId="0" xfId="200" applyFont="1" applyFill="1" applyAlignment="1">
      <alignment vertical="top"/>
    </xf>
    <xf numFmtId="0" fontId="7" fillId="57" borderId="21" xfId="200" applyFont="1" applyFill="1" applyBorder="1"/>
    <xf numFmtId="0" fontId="7" fillId="57" borderId="21" xfId="200" applyFont="1" applyFill="1" applyBorder="1" applyAlignment="1"/>
    <xf numFmtId="0" fontId="7" fillId="57" borderId="22" xfId="200" applyFont="1" applyFill="1" applyBorder="1" applyAlignment="1">
      <alignment vertical="top" wrapText="1"/>
    </xf>
    <xf numFmtId="0" fontId="7" fillId="57" borderId="23" xfId="200" applyFont="1" applyFill="1" applyBorder="1" applyAlignment="1">
      <alignment vertical="top" wrapText="1"/>
    </xf>
    <xf numFmtId="0" fontId="7" fillId="57" borderId="17" xfId="200" applyFont="1" applyFill="1" applyBorder="1"/>
    <xf numFmtId="0" fontId="7" fillId="57" borderId="17" xfId="200" applyFont="1" applyFill="1" applyBorder="1" applyAlignment="1"/>
    <xf numFmtId="0" fontId="7" fillId="57" borderId="24" xfId="200" applyFont="1" applyFill="1" applyBorder="1"/>
    <xf numFmtId="0" fontId="7" fillId="58" borderId="17" xfId="200" applyFont="1" applyFill="1" applyBorder="1" applyAlignment="1">
      <alignment horizontal="center" vertical="top" wrapText="1"/>
    </xf>
    <xf numFmtId="0" fontId="7" fillId="58" borderId="25" xfId="200" applyFont="1" applyFill="1" applyBorder="1" applyAlignment="1">
      <alignment horizontal="center" vertical="top" wrapText="1"/>
    </xf>
    <xf numFmtId="0" fontId="7" fillId="58" borderId="17" xfId="200" applyFont="1" applyFill="1" applyBorder="1" applyAlignment="1">
      <alignment vertical="top" wrapText="1"/>
    </xf>
    <xf numFmtId="0" fontId="7" fillId="58" borderId="22" xfId="200" applyFont="1" applyFill="1" applyBorder="1"/>
    <xf numFmtId="0" fontId="7" fillId="58" borderId="17" xfId="200" applyFont="1" applyFill="1" applyBorder="1" applyAlignment="1"/>
    <xf numFmtId="0" fontId="7" fillId="58" borderId="17" xfId="200" applyFont="1" applyFill="1" applyBorder="1"/>
    <xf numFmtId="0" fontId="7" fillId="58" borderId="24" xfId="200" applyFont="1" applyFill="1" applyBorder="1"/>
    <xf numFmtId="0" fontId="7" fillId="59" borderId="17" xfId="200" applyFont="1" applyFill="1" applyBorder="1" applyAlignment="1">
      <alignment vertical="top" wrapText="1"/>
    </xf>
    <xf numFmtId="2" fontId="7" fillId="59" borderId="25" xfId="200" applyNumberFormat="1" applyFont="1" applyFill="1" applyBorder="1" applyAlignment="1">
      <alignment vertical="top" wrapText="1"/>
    </xf>
    <xf numFmtId="0" fontId="7" fillId="0" borderId="22" xfId="200" applyFont="1" applyFill="1" applyBorder="1" applyAlignment="1">
      <alignment horizontal="right" vertical="top" wrapText="1"/>
    </xf>
    <xf numFmtId="43" fontId="7" fillId="0" borderId="17" xfId="76" applyFont="1" applyFill="1" applyBorder="1" applyAlignment="1">
      <alignment horizontal="center" vertical="top" wrapText="1"/>
    </xf>
    <xf numFmtId="43" fontId="7" fillId="0" borderId="22" xfId="76" applyFont="1" applyFill="1" applyBorder="1" applyAlignment="1">
      <alignment horizontal="right" vertical="top" wrapText="1"/>
    </xf>
    <xf numFmtId="0" fontId="7" fillId="0" borderId="24" xfId="200" applyFont="1" applyFill="1" applyBorder="1" applyAlignment="1">
      <alignment horizontal="center" vertical="top"/>
    </xf>
    <xf numFmtId="0" fontId="7" fillId="0" borderId="26" xfId="200" applyFont="1" applyFill="1" applyBorder="1" applyAlignment="1">
      <alignment horizontal="center" vertical="top"/>
    </xf>
    <xf numFmtId="0" fontId="7" fillId="0" borderId="17" xfId="200" applyFont="1" applyFill="1" applyBorder="1" applyAlignment="1">
      <alignment horizontal="center" vertical="top" wrapText="1"/>
    </xf>
    <xf numFmtId="0" fontId="7" fillId="0" borderId="22" xfId="200" applyFont="1" applyFill="1" applyBorder="1" applyAlignment="1">
      <alignment horizontal="center" vertical="top" wrapText="1"/>
    </xf>
    <xf numFmtId="0" fontId="82" fillId="51" borderId="0" xfId="200" applyFont="1" applyFill="1" applyAlignment="1">
      <alignment vertical="top"/>
    </xf>
    <xf numFmtId="2" fontId="7" fillId="59" borderId="17" xfId="200" applyNumberFormat="1" applyFont="1" applyFill="1" applyBorder="1" applyAlignment="1">
      <alignment vertical="top" wrapText="1"/>
    </xf>
    <xf numFmtId="0" fontId="7" fillId="0" borderId="24" xfId="200" applyFont="1" applyFill="1" applyBorder="1" applyAlignment="1">
      <alignment horizontal="center" vertical="top" wrapText="1"/>
    </xf>
    <xf numFmtId="0" fontId="7" fillId="0" borderId="17" xfId="200" applyFont="1" applyFill="1" applyBorder="1" applyAlignment="1">
      <alignment horizontal="right" vertical="top" wrapText="1"/>
    </xf>
    <xf numFmtId="0" fontId="80" fillId="0" borderId="0" xfId="200" applyFont="1" applyAlignment="1">
      <alignment vertical="top"/>
    </xf>
    <xf numFmtId="0" fontId="7" fillId="50" borderId="17" xfId="200" applyFont="1" applyFill="1" applyBorder="1" applyAlignment="1">
      <alignment vertical="top" wrapText="1"/>
    </xf>
    <xf numFmtId="0" fontId="7" fillId="0" borderId="17" xfId="200" applyFont="1" applyFill="1" applyBorder="1" applyAlignment="1">
      <alignment vertical="top"/>
    </xf>
    <xf numFmtId="0" fontId="80" fillId="60" borderId="17" xfId="200" applyFont="1" applyFill="1" applyBorder="1"/>
    <xf numFmtId="0" fontId="7" fillId="60" borderId="17" xfId="200" applyFont="1" applyFill="1" applyBorder="1" applyAlignment="1"/>
    <xf numFmtId="0" fontId="83" fillId="51" borderId="17" xfId="200" applyFont="1" applyFill="1" applyBorder="1" applyAlignment="1">
      <alignment vertical="top" wrapText="1"/>
    </xf>
    <xf numFmtId="0" fontId="7" fillId="0" borderId="22" xfId="200" applyFont="1" applyFill="1" applyBorder="1" applyAlignment="1">
      <alignment vertical="top" wrapText="1"/>
    </xf>
    <xf numFmtId="0" fontId="7" fillId="59" borderId="25" xfId="200" applyFont="1" applyFill="1" applyBorder="1" applyAlignment="1">
      <alignment vertical="top" wrapText="1"/>
    </xf>
    <xf numFmtId="0" fontId="7" fillId="50" borderId="17" xfId="200" applyFont="1" applyFill="1" applyBorder="1" applyAlignment="1">
      <alignment horizontal="right" vertical="top" wrapText="1"/>
    </xf>
    <xf numFmtId="0" fontId="7" fillId="59" borderId="17" xfId="200" applyFont="1" applyFill="1" applyBorder="1" applyAlignment="1">
      <alignment horizontal="right" vertical="top" wrapText="1"/>
    </xf>
    <xf numFmtId="0" fontId="7" fillId="50" borderId="27" xfId="200" applyFont="1" applyFill="1" applyBorder="1" applyAlignment="1">
      <alignment horizontal="right" vertical="top" wrapText="1"/>
    </xf>
    <xf numFmtId="0" fontId="7" fillId="59" borderId="28" xfId="200" applyFont="1" applyFill="1" applyBorder="1" applyAlignment="1">
      <alignment horizontal="right" vertical="top" wrapText="1"/>
    </xf>
    <xf numFmtId="2" fontId="7" fillId="59" borderId="29" xfId="200" applyNumberFormat="1" applyFont="1" applyFill="1" applyBorder="1" applyAlignment="1">
      <alignment horizontal="right" vertical="top" wrapText="1"/>
    </xf>
    <xf numFmtId="0" fontId="7" fillId="59" borderId="25" xfId="200" applyFont="1" applyFill="1" applyBorder="1" applyAlignment="1">
      <alignment horizontal="right" vertical="top" wrapText="1"/>
    </xf>
    <xf numFmtId="0" fontId="7" fillId="47" borderId="17" xfId="200" applyFont="1" applyFill="1" applyBorder="1" applyAlignment="1">
      <alignment horizontal="right" vertical="top" wrapText="1"/>
    </xf>
    <xf numFmtId="0" fontId="7" fillId="59" borderId="22" xfId="200" applyFont="1" applyFill="1" applyBorder="1" applyAlignment="1">
      <alignment horizontal="right" vertical="top" wrapText="1"/>
    </xf>
    <xf numFmtId="0" fontId="7" fillId="59" borderId="23" xfId="200" applyFont="1" applyFill="1" applyBorder="1" applyAlignment="1">
      <alignment horizontal="right" vertical="top" wrapText="1"/>
    </xf>
    <xf numFmtId="4" fontId="7" fillId="59" borderId="17" xfId="200" applyNumberFormat="1" applyFont="1" applyFill="1" applyBorder="1" applyAlignment="1">
      <alignment horizontal="right" vertical="top" wrapText="1"/>
    </xf>
    <xf numFmtId="4" fontId="7" fillId="59" borderId="25" xfId="200" applyNumberFormat="1" applyFont="1" applyFill="1" applyBorder="1" applyAlignment="1">
      <alignment horizontal="right" vertical="top" wrapText="1"/>
    </xf>
    <xf numFmtId="0" fontId="7" fillId="59" borderId="30" xfId="200" applyFont="1" applyFill="1" applyBorder="1" applyAlignment="1">
      <alignment horizontal="right" vertical="top" wrapText="1"/>
    </xf>
    <xf numFmtId="2" fontId="7" fillId="59" borderId="31" xfId="200" applyNumberFormat="1" applyFont="1" applyFill="1" applyBorder="1" applyAlignment="1">
      <alignment horizontal="right" vertical="top" wrapText="1"/>
    </xf>
    <xf numFmtId="2" fontId="7" fillId="59" borderId="25" xfId="200" applyNumberFormat="1" applyFont="1" applyFill="1" applyBorder="1" applyAlignment="1">
      <alignment horizontal="right" vertical="top" wrapText="1"/>
    </xf>
    <xf numFmtId="0" fontId="7" fillId="59" borderId="27" xfId="200" applyFont="1" applyFill="1" applyBorder="1" applyAlignment="1">
      <alignment horizontal="right" vertical="top" wrapText="1"/>
    </xf>
    <xf numFmtId="0" fontId="7" fillId="59" borderId="32" xfId="200" applyFont="1" applyFill="1" applyBorder="1" applyAlignment="1">
      <alignment horizontal="right" vertical="top" wrapText="1"/>
    </xf>
    <xf numFmtId="0" fontId="80" fillId="60" borderId="22" xfId="200" applyFont="1" applyFill="1" applyBorder="1"/>
    <xf numFmtId="0" fontId="7" fillId="59" borderId="33" xfId="200" applyFont="1" applyFill="1" applyBorder="1" applyAlignment="1">
      <alignment vertical="top" wrapText="1"/>
    </xf>
    <xf numFmtId="0" fontId="7" fillId="59" borderId="34" xfId="200" applyFont="1" applyFill="1" applyBorder="1" applyAlignment="1">
      <alignment vertical="top" wrapText="1"/>
    </xf>
    <xf numFmtId="0" fontId="80" fillId="0" borderId="17" xfId="200" applyFont="1" applyFill="1" applyBorder="1" applyAlignment="1">
      <alignment vertical="top"/>
    </xf>
    <xf numFmtId="0" fontId="7" fillId="60" borderId="27" xfId="200" applyFont="1" applyFill="1" applyBorder="1" applyAlignment="1">
      <alignment vertical="top" wrapText="1"/>
    </xf>
    <xf numFmtId="0" fontId="7" fillId="60" borderId="32" xfId="200" applyFont="1" applyFill="1" applyBorder="1" applyAlignment="1">
      <alignment vertical="top" wrapText="1"/>
    </xf>
    <xf numFmtId="0" fontId="7" fillId="0" borderId="35" xfId="200" applyFont="1" applyFill="1" applyBorder="1" applyAlignment="1">
      <alignment horizontal="center" vertical="top"/>
    </xf>
    <xf numFmtId="0" fontId="7" fillId="0" borderId="36" xfId="200" applyFont="1" applyFill="1" applyBorder="1" applyAlignment="1">
      <alignment horizontal="center" vertical="top"/>
    </xf>
    <xf numFmtId="2" fontId="7" fillId="50" borderId="25" xfId="200" applyNumberFormat="1" applyFont="1" applyFill="1" applyBorder="1" applyAlignment="1">
      <alignment horizontal="right" vertical="top" wrapText="1"/>
    </xf>
    <xf numFmtId="0" fontId="82" fillId="0" borderId="0" xfId="200" applyFont="1" applyAlignment="1">
      <alignment vertical="top"/>
    </xf>
    <xf numFmtId="0" fontId="82" fillId="0" borderId="17" xfId="200" applyFont="1" applyFill="1" applyBorder="1" applyAlignment="1">
      <alignment horizontal="right" vertical="top" wrapText="1"/>
    </xf>
    <xf numFmtId="0" fontId="82" fillId="0" borderId="24" xfId="200" applyFont="1" applyFill="1" applyBorder="1" applyAlignment="1">
      <alignment horizontal="center" vertical="top"/>
    </xf>
    <xf numFmtId="0" fontId="82" fillId="0" borderId="26" xfId="200" applyFont="1" applyFill="1" applyBorder="1" applyAlignment="1">
      <alignment horizontal="center" vertical="top"/>
    </xf>
    <xf numFmtId="0" fontId="82" fillId="0" borderId="17" xfId="200" applyFont="1" applyFill="1" applyBorder="1" applyAlignment="1">
      <alignment horizontal="center" vertical="top" wrapText="1"/>
    </xf>
    <xf numFmtId="0" fontId="76" fillId="61" borderId="0" xfId="200" applyFont="1" applyFill="1"/>
    <xf numFmtId="187" fontId="7" fillId="0" borderId="30" xfId="76" applyNumberFormat="1" applyFont="1" applyFill="1" applyBorder="1" applyAlignment="1">
      <alignment horizontal="right" vertical="top" wrapText="1"/>
    </xf>
    <xf numFmtId="187" fontId="7" fillId="0" borderId="17" xfId="76" applyNumberFormat="1" applyFont="1" applyFill="1" applyBorder="1" applyAlignment="1">
      <alignment horizontal="right" vertical="top" wrapText="1"/>
    </xf>
    <xf numFmtId="187" fontId="80" fillId="0" borderId="22" xfId="76" applyNumberFormat="1" applyFont="1" applyBorder="1" applyAlignment="1">
      <alignment vertical="top"/>
    </xf>
    <xf numFmtId="187" fontId="80" fillId="0" borderId="24" xfId="76" applyNumberFormat="1" applyFont="1" applyBorder="1" applyAlignment="1">
      <alignment horizontal="center" vertical="top"/>
    </xf>
    <xf numFmtId="187" fontId="80" fillId="0" borderId="24" xfId="76" applyNumberFormat="1" applyFont="1" applyFill="1" applyBorder="1" applyAlignment="1">
      <alignment horizontal="center" vertical="top"/>
    </xf>
    <xf numFmtId="187" fontId="7" fillId="0" borderId="24" xfId="76" applyNumberFormat="1" applyFont="1" applyFill="1" applyBorder="1" applyAlignment="1">
      <alignment horizontal="center" vertical="top" wrapText="1"/>
    </xf>
    <xf numFmtId="187" fontId="82" fillId="62" borderId="22" xfId="76" applyNumberFormat="1" applyFont="1" applyFill="1" applyBorder="1" applyAlignment="1">
      <alignment vertical="top"/>
    </xf>
    <xf numFmtId="43" fontId="82" fillId="62" borderId="22" xfId="76" applyFont="1" applyFill="1" applyBorder="1" applyAlignment="1">
      <alignment vertical="top"/>
    </xf>
    <xf numFmtId="2" fontId="82" fillId="0" borderId="22" xfId="200" applyNumberFormat="1" applyFont="1" applyFill="1" applyBorder="1" applyAlignment="1">
      <alignment horizontal="right" vertical="top" wrapText="1"/>
    </xf>
    <xf numFmtId="0" fontId="82" fillId="0" borderId="25" xfId="200" applyFont="1" applyFill="1" applyBorder="1" applyAlignment="1">
      <alignment horizontal="center" vertical="top" wrapText="1"/>
    </xf>
    <xf numFmtId="22" fontId="82" fillId="0" borderId="17" xfId="200" applyNumberFormat="1" applyFont="1" applyFill="1" applyBorder="1" applyAlignment="1">
      <alignment horizontal="center" vertical="top" wrapText="1"/>
    </xf>
    <xf numFmtId="43" fontId="82" fillId="0" borderId="24" xfId="76" applyFont="1" applyFill="1" applyBorder="1" applyAlignment="1">
      <alignment horizontal="center" vertical="top" wrapText="1"/>
    </xf>
    <xf numFmtId="43" fontId="82" fillId="0" borderId="24" xfId="76" applyFont="1" applyFill="1" applyBorder="1" applyAlignment="1">
      <alignment horizontal="center" vertical="top"/>
    </xf>
    <xf numFmtId="2" fontId="7" fillId="50" borderId="17" xfId="200" applyNumberFormat="1" applyFont="1" applyFill="1" applyBorder="1" applyAlignment="1">
      <alignment horizontal="right" vertical="top" wrapText="1"/>
    </xf>
    <xf numFmtId="0" fontId="82" fillId="50" borderId="17" xfId="200" applyFont="1" applyFill="1" applyBorder="1" applyAlignment="1">
      <alignment vertical="top" wrapText="1"/>
    </xf>
    <xf numFmtId="0" fontId="82" fillId="50" borderId="25" xfId="200" applyFont="1" applyFill="1" applyBorder="1" applyAlignment="1">
      <alignment vertical="top" wrapText="1"/>
    </xf>
    <xf numFmtId="2" fontId="82" fillId="50" borderId="17" xfId="200" applyNumberFormat="1" applyFont="1" applyFill="1" applyBorder="1" applyAlignment="1">
      <alignment vertical="top" wrapText="1"/>
    </xf>
    <xf numFmtId="43" fontId="7" fillId="61" borderId="0" xfId="131" applyFont="1" applyFill="1" applyBorder="1" applyAlignment="1">
      <alignment horizontal="center" vertical="top" wrapText="1"/>
    </xf>
    <xf numFmtId="0" fontId="78" fillId="0" borderId="0" xfId="200" applyFont="1" applyFill="1" applyBorder="1" applyAlignment="1">
      <alignment horizontal="center"/>
    </xf>
    <xf numFmtId="187" fontId="80" fillId="0" borderId="30" xfId="76" applyNumberFormat="1" applyFont="1" applyFill="1" applyBorder="1" applyAlignment="1">
      <alignment vertical="top"/>
    </xf>
    <xf numFmtId="187" fontId="7" fillId="0" borderId="30" xfId="76" applyNumberFormat="1" applyFont="1" applyFill="1" applyBorder="1" applyAlignment="1">
      <alignment horizontal="center" vertical="top" wrapText="1"/>
    </xf>
    <xf numFmtId="187" fontId="80" fillId="0" borderId="37" xfId="76" applyNumberFormat="1" applyFont="1" applyFill="1" applyBorder="1" applyAlignment="1">
      <alignment horizontal="center" vertical="top"/>
    </xf>
    <xf numFmtId="187" fontId="82" fillId="0" borderId="24" xfId="76" applyNumberFormat="1" applyFont="1" applyFill="1" applyBorder="1" applyAlignment="1">
      <alignment horizontal="center" vertical="top" wrapText="1"/>
    </xf>
    <xf numFmtId="187" fontId="82" fillId="0" borderId="17" xfId="76" applyNumberFormat="1" applyFont="1" applyFill="1" applyBorder="1" applyAlignment="1">
      <alignment horizontal="right" vertical="top" wrapText="1"/>
    </xf>
    <xf numFmtId="187" fontId="82" fillId="0" borderId="33" xfId="76" applyNumberFormat="1" applyFont="1" applyFill="1" applyBorder="1" applyAlignment="1">
      <alignment horizontal="right" vertical="top" wrapText="1"/>
    </xf>
    <xf numFmtId="187" fontId="82" fillId="0" borderId="17" xfId="76" applyNumberFormat="1" applyFont="1" applyFill="1" applyBorder="1" applyAlignment="1">
      <alignment horizontal="center" vertical="top" wrapText="1"/>
    </xf>
    <xf numFmtId="187" fontId="82" fillId="0" borderId="24" xfId="76" applyNumberFormat="1" applyFont="1" applyFill="1" applyBorder="1" applyAlignment="1">
      <alignment horizontal="center" vertical="top"/>
    </xf>
    <xf numFmtId="187" fontId="82" fillId="0" borderId="24" xfId="76" applyNumberFormat="1" applyFont="1" applyBorder="1" applyAlignment="1">
      <alignment vertical="top"/>
    </xf>
    <xf numFmtId="187" fontId="7" fillId="0" borderId="17" xfId="76" applyNumberFormat="1" applyFont="1" applyFill="1" applyBorder="1" applyAlignment="1">
      <alignment horizontal="center" vertical="top" wrapText="1"/>
    </xf>
    <xf numFmtId="187" fontId="82" fillId="0" borderId="38" xfId="76" applyNumberFormat="1" applyFont="1" applyFill="1" applyBorder="1" applyAlignment="1">
      <alignment horizontal="center" vertical="top" wrapText="1"/>
    </xf>
    <xf numFmtId="43" fontId="7" fillId="0" borderId="17" xfId="76" applyFont="1" applyFill="1" applyBorder="1" applyAlignment="1">
      <alignment horizontal="right" vertical="top" wrapText="1"/>
    </xf>
    <xf numFmtId="43" fontId="80" fillId="0" borderId="24" xfId="76" applyFont="1" applyFill="1" applyBorder="1" applyAlignment="1">
      <alignment horizontal="center" vertical="top"/>
    </xf>
    <xf numFmtId="43" fontId="7" fillId="0" borderId="24" xfId="76" applyFont="1" applyFill="1" applyBorder="1" applyAlignment="1">
      <alignment horizontal="center" vertical="top" wrapText="1"/>
    </xf>
    <xf numFmtId="187" fontId="7" fillId="0" borderId="39" xfId="76" applyNumberFormat="1" applyFont="1" applyFill="1" applyBorder="1" applyAlignment="1">
      <alignment horizontal="center" vertical="top" wrapText="1"/>
    </xf>
    <xf numFmtId="187" fontId="7" fillId="0" borderId="33" xfId="76" applyNumberFormat="1" applyFont="1" applyFill="1" applyBorder="1" applyAlignment="1">
      <alignment horizontal="center" vertical="top" wrapText="1"/>
    </xf>
    <xf numFmtId="187" fontId="7" fillId="0" borderId="33" xfId="76" applyNumberFormat="1" applyFont="1" applyFill="1" applyBorder="1" applyAlignment="1">
      <alignment horizontal="right" vertical="top" wrapText="1"/>
    </xf>
    <xf numFmtId="187" fontId="7" fillId="50" borderId="17" xfId="200" applyNumberFormat="1" applyFont="1" applyFill="1" applyBorder="1" applyAlignment="1">
      <alignment vertical="top" wrapText="1"/>
    </xf>
    <xf numFmtId="187" fontId="83" fillId="0" borderId="17" xfId="76" applyNumberFormat="1" applyFont="1" applyFill="1" applyBorder="1" applyAlignment="1">
      <alignment horizontal="right" vertical="top" wrapText="1"/>
    </xf>
    <xf numFmtId="187" fontId="7" fillId="0" borderId="40" xfId="76" applyNumberFormat="1" applyFont="1" applyFill="1" applyBorder="1" applyAlignment="1">
      <alignment horizontal="center" vertical="top" wrapText="1"/>
    </xf>
    <xf numFmtId="187" fontId="7" fillId="0" borderId="17" xfId="76" quotePrefix="1" applyNumberFormat="1" applyFont="1" applyFill="1" applyBorder="1" applyAlignment="1">
      <alignment horizontal="right" vertical="top" wrapText="1"/>
    </xf>
    <xf numFmtId="187" fontId="80" fillId="0" borderId="38" xfId="76" applyNumberFormat="1" applyFont="1" applyFill="1" applyBorder="1" applyAlignment="1">
      <alignment horizontal="center" vertical="top"/>
    </xf>
    <xf numFmtId="187" fontId="80" fillId="0" borderId="33" xfId="76" applyNumberFormat="1" applyFont="1" applyFill="1" applyBorder="1" applyAlignment="1">
      <alignment horizontal="center" vertical="top" wrapText="1"/>
    </xf>
    <xf numFmtId="43" fontId="7" fillId="50" borderId="33" xfId="200" applyNumberFormat="1" applyFont="1" applyFill="1" applyBorder="1" applyAlignment="1">
      <alignment vertical="top" wrapText="1"/>
    </xf>
    <xf numFmtId="187" fontId="7" fillId="0" borderId="27" xfId="76" applyNumberFormat="1" applyFont="1" applyFill="1" applyBorder="1" applyAlignment="1">
      <alignment horizontal="right" vertical="top" wrapText="1"/>
    </xf>
    <xf numFmtId="187" fontId="80" fillId="0" borderId="22" xfId="76" applyNumberFormat="1" applyFont="1" applyFill="1" applyBorder="1" applyAlignment="1">
      <alignment vertical="top"/>
    </xf>
    <xf numFmtId="187" fontId="80" fillId="0" borderId="17" xfId="76" applyNumberFormat="1" applyFont="1" applyBorder="1" applyAlignment="1">
      <alignment horizontal="right" vertical="top"/>
    </xf>
    <xf numFmtId="187" fontId="80" fillId="0" borderId="41" xfId="76" applyNumberFormat="1" applyFont="1" applyFill="1" applyBorder="1" applyAlignment="1">
      <alignment horizontal="center" vertical="top"/>
    </xf>
    <xf numFmtId="43" fontId="7" fillId="0" borderId="22" xfId="76" applyFont="1" applyFill="1" applyBorder="1" applyAlignment="1">
      <alignment horizontal="center" vertical="top" wrapText="1"/>
    </xf>
    <xf numFmtId="187" fontId="7" fillId="0" borderId="22" xfId="76" applyNumberFormat="1" applyFont="1" applyFill="1" applyBorder="1" applyAlignment="1">
      <alignment horizontal="center" vertical="top" wrapText="1"/>
    </xf>
    <xf numFmtId="187" fontId="7" fillId="50" borderId="17" xfId="200" applyNumberFormat="1" applyFont="1" applyFill="1" applyBorder="1" applyAlignment="1">
      <alignment horizontal="right" vertical="top" wrapText="1"/>
    </xf>
    <xf numFmtId="43" fontId="7" fillId="50" borderId="17" xfId="200" applyNumberFormat="1" applyFont="1" applyFill="1" applyBorder="1" applyAlignment="1">
      <alignment horizontal="right" vertical="top" wrapText="1"/>
    </xf>
    <xf numFmtId="187" fontId="7" fillId="50" borderId="30" xfId="200" applyNumberFormat="1" applyFont="1" applyFill="1" applyBorder="1" applyAlignment="1">
      <alignment horizontal="right" vertical="top" wrapText="1"/>
    </xf>
    <xf numFmtId="3" fontId="7" fillId="50" borderId="17" xfId="200" applyNumberFormat="1" applyFont="1" applyFill="1" applyBorder="1" applyAlignment="1">
      <alignment horizontal="right" vertical="top" wrapText="1"/>
    </xf>
    <xf numFmtId="187" fontId="83" fillId="0" borderId="17" xfId="76" applyNumberFormat="1" applyFont="1" applyFill="1" applyBorder="1" applyAlignment="1">
      <alignment horizontal="center" vertical="top" wrapText="1"/>
    </xf>
    <xf numFmtId="187" fontId="7" fillId="0" borderId="30" xfId="76" applyNumberFormat="1" applyFont="1" applyFill="1" applyBorder="1" applyAlignment="1">
      <alignment vertical="top"/>
    </xf>
    <xf numFmtId="0" fontId="7" fillId="50" borderId="22" xfId="200" applyFont="1" applyFill="1" applyBorder="1" applyAlignment="1">
      <alignment horizontal="right" vertical="top" wrapText="1"/>
    </xf>
    <xf numFmtId="43" fontId="7" fillId="47" borderId="17" xfId="76" applyFont="1" applyFill="1" applyBorder="1" applyAlignment="1">
      <alignment horizontal="right" vertical="top" wrapText="1"/>
    </xf>
    <xf numFmtId="187" fontId="7" fillId="0" borderId="37" xfId="76" applyNumberFormat="1" applyFont="1" applyFill="1" applyBorder="1" applyAlignment="1">
      <alignment horizontal="center" vertical="top" wrapText="1"/>
    </xf>
    <xf numFmtId="187" fontId="7" fillId="0" borderId="40" xfId="76" applyNumberFormat="1" applyFont="1" applyFill="1" applyBorder="1" applyAlignment="1">
      <alignment horizontal="right" vertical="top" wrapText="1"/>
    </xf>
    <xf numFmtId="187" fontId="7" fillId="0" borderId="24" xfId="76" applyNumberFormat="1" applyFont="1" applyFill="1" applyBorder="1" applyAlignment="1">
      <alignment horizontal="right" vertical="top" wrapText="1"/>
    </xf>
    <xf numFmtId="43" fontId="7" fillId="50" borderId="28" xfId="200" applyNumberFormat="1" applyFont="1" applyFill="1" applyBorder="1" applyAlignment="1">
      <alignment horizontal="right" vertical="top" wrapText="1"/>
    </xf>
    <xf numFmtId="43" fontId="7" fillId="0" borderId="20" xfId="76" applyFont="1" applyFill="1" applyBorder="1" applyAlignment="1">
      <alignment horizontal="center" vertical="top" wrapText="1"/>
    </xf>
    <xf numFmtId="43" fontId="7" fillId="0" borderId="42" xfId="76" applyFont="1" applyFill="1" applyBorder="1" applyAlignment="1">
      <alignment horizontal="center" vertical="top" wrapText="1"/>
    </xf>
    <xf numFmtId="43" fontId="7" fillId="0" borderId="30" xfId="76" applyFont="1" applyFill="1" applyBorder="1" applyAlignment="1">
      <alignment horizontal="right" vertical="top" wrapText="1"/>
    </xf>
    <xf numFmtId="43" fontId="7" fillId="0" borderId="30" xfId="76" applyFont="1" applyFill="1" applyBorder="1" applyAlignment="1">
      <alignment horizontal="center" vertical="top" wrapText="1"/>
    </xf>
    <xf numFmtId="43" fontId="7" fillId="0" borderId="35" xfId="76" applyFont="1" applyFill="1" applyBorder="1" applyAlignment="1">
      <alignment horizontal="center" vertical="top" wrapText="1"/>
    </xf>
    <xf numFmtId="43" fontId="80" fillId="0" borderId="35" xfId="76" applyFont="1" applyFill="1" applyBorder="1" applyAlignment="1">
      <alignment horizontal="center" vertical="top"/>
    </xf>
    <xf numFmtId="43" fontId="7" fillId="0" borderId="43" xfId="76" applyFont="1" applyFill="1" applyBorder="1" applyAlignment="1">
      <alignment horizontal="center" vertical="top" wrapText="1"/>
    </xf>
    <xf numFmtId="43" fontId="7" fillId="50" borderId="17" xfId="200" applyNumberFormat="1" applyFont="1" applyFill="1" applyBorder="1" applyAlignment="1">
      <alignment vertical="top" wrapText="1"/>
    </xf>
    <xf numFmtId="43" fontId="7" fillId="0" borderId="38" xfId="76" applyFont="1" applyFill="1" applyBorder="1" applyAlignment="1">
      <alignment horizontal="center" vertical="top" wrapText="1"/>
    </xf>
    <xf numFmtId="187" fontId="83" fillId="0" borderId="17" xfId="76" applyNumberFormat="1" applyFont="1" applyFill="1" applyBorder="1" applyAlignment="1">
      <alignment vertical="top" wrapText="1"/>
    </xf>
    <xf numFmtId="43" fontId="7" fillId="0" borderId="17" xfId="76" applyNumberFormat="1" applyFont="1" applyFill="1" applyBorder="1" applyAlignment="1">
      <alignment horizontal="right" vertical="top" wrapText="1"/>
    </xf>
    <xf numFmtId="43" fontId="7" fillId="0" borderId="17" xfId="76" applyNumberFormat="1" applyFont="1" applyFill="1" applyBorder="1" applyAlignment="1">
      <alignment horizontal="center" vertical="top" wrapText="1"/>
    </xf>
    <xf numFmtId="43" fontId="80" fillId="0" borderId="35" xfId="76" applyFont="1" applyFill="1" applyBorder="1" applyAlignment="1">
      <alignment horizontal="right" vertical="top"/>
    </xf>
    <xf numFmtId="43" fontId="7" fillId="50" borderId="17" xfId="76" applyFont="1" applyFill="1" applyBorder="1" applyAlignment="1">
      <alignment horizontal="right" vertical="top" wrapText="1"/>
    </xf>
    <xf numFmtId="43" fontId="7" fillId="50" borderId="27" xfId="76" applyFont="1" applyFill="1" applyBorder="1" applyAlignment="1">
      <alignment horizontal="right" vertical="top" wrapText="1"/>
    </xf>
    <xf numFmtId="43" fontId="7" fillId="50" borderId="30" xfId="200" applyNumberFormat="1" applyFont="1" applyFill="1" applyBorder="1" applyAlignment="1">
      <alignment vertical="top" wrapText="1"/>
    </xf>
    <xf numFmtId="0" fontId="7" fillId="58" borderId="13" xfId="200" applyFont="1" applyFill="1" applyBorder="1" applyAlignment="1">
      <alignment horizontal="center" vertical="top" wrapText="1"/>
    </xf>
    <xf numFmtId="0" fontId="7" fillId="57" borderId="44" xfId="200" applyFont="1" applyFill="1" applyBorder="1" applyAlignment="1">
      <alignment vertical="top" wrapText="1"/>
    </xf>
    <xf numFmtId="2" fontId="7" fillId="50" borderId="26" xfId="200" applyNumberFormat="1" applyFont="1" applyFill="1" applyBorder="1" applyAlignment="1">
      <alignment horizontal="center" vertical="top" wrapText="1"/>
    </xf>
    <xf numFmtId="0" fontId="7" fillId="50" borderId="26" xfId="200" applyFont="1" applyFill="1" applyBorder="1" applyAlignment="1">
      <alignment horizontal="center" vertical="top" wrapText="1"/>
    </xf>
    <xf numFmtId="0" fontId="7" fillId="58" borderId="45" xfId="200" applyFont="1" applyFill="1" applyBorder="1" applyAlignment="1">
      <alignment horizontal="center" vertical="top" wrapText="1"/>
    </xf>
    <xf numFmtId="2" fontId="7" fillId="50" borderId="36" xfId="200" applyNumberFormat="1" applyFont="1" applyFill="1" applyBorder="1" applyAlignment="1">
      <alignment vertical="top" wrapText="1"/>
    </xf>
    <xf numFmtId="0" fontId="7" fillId="50" borderId="26" xfId="200" applyFont="1" applyFill="1" applyBorder="1" applyAlignment="1">
      <alignment horizontal="right" vertical="top" wrapText="1"/>
    </xf>
    <xf numFmtId="187" fontId="7" fillId="50" borderId="46" xfId="200" applyNumberFormat="1" applyFont="1" applyFill="1" applyBorder="1" applyAlignment="1">
      <alignment horizontal="right" vertical="top" wrapText="1"/>
    </xf>
    <xf numFmtId="0" fontId="80" fillId="50" borderId="0" xfId="200" applyFont="1" applyFill="1" applyAlignment="1">
      <alignment vertical="top"/>
    </xf>
    <xf numFmtId="0" fontId="5" fillId="50" borderId="47" xfId="200" applyFont="1" applyFill="1" applyBorder="1" applyAlignment="1">
      <alignment vertical="center" wrapText="1"/>
    </xf>
    <xf numFmtId="2" fontId="5" fillId="50" borderId="47" xfId="200" applyNumberFormat="1" applyFont="1" applyFill="1" applyBorder="1" applyAlignment="1">
      <alignment vertical="center" wrapText="1"/>
    </xf>
    <xf numFmtId="0" fontId="5" fillId="50" borderId="48" xfId="200" applyFont="1" applyFill="1" applyBorder="1" applyAlignment="1">
      <alignment vertical="center" wrapText="1"/>
    </xf>
    <xf numFmtId="0" fontId="80" fillId="50" borderId="49" xfId="200" applyFont="1" applyFill="1" applyBorder="1"/>
    <xf numFmtId="0" fontId="76" fillId="50" borderId="0" xfId="200" applyFont="1" applyFill="1"/>
    <xf numFmtId="0" fontId="7" fillId="57" borderId="36" xfId="200" applyFont="1" applyFill="1" applyBorder="1" applyAlignment="1">
      <alignment vertical="top" wrapText="1"/>
    </xf>
    <xf numFmtId="0" fontId="7" fillId="57" borderId="30" xfId="200" applyFont="1" applyFill="1" applyBorder="1" applyAlignment="1">
      <alignment vertical="top" wrapText="1"/>
    </xf>
    <xf numFmtId="0" fontId="7" fillId="57" borderId="31" xfId="200" applyFont="1" applyFill="1" applyBorder="1" applyAlignment="1">
      <alignment vertical="top" wrapText="1"/>
    </xf>
    <xf numFmtId="0" fontId="7" fillId="57" borderId="30" xfId="200" applyFont="1" applyFill="1" applyBorder="1"/>
    <xf numFmtId="0" fontId="7" fillId="57" borderId="30" xfId="200" applyFont="1" applyFill="1" applyBorder="1" applyAlignment="1"/>
    <xf numFmtId="0" fontId="7" fillId="57" borderId="35" xfId="200" applyFont="1" applyFill="1" applyBorder="1"/>
    <xf numFmtId="0" fontId="80" fillId="50" borderId="47" xfId="200" applyFont="1" applyFill="1" applyBorder="1"/>
    <xf numFmtId="0" fontId="80" fillId="50" borderId="50" xfId="200" applyFont="1" applyFill="1" applyBorder="1"/>
    <xf numFmtId="0" fontId="5" fillId="63" borderId="51" xfId="200" applyFont="1" applyFill="1" applyBorder="1" applyAlignment="1">
      <alignment horizontal="center" vertical="center" wrapText="1"/>
    </xf>
    <xf numFmtId="0" fontId="81" fillId="64" borderId="20" xfId="200" applyFont="1" applyFill="1" applyBorder="1" applyAlignment="1">
      <alignment horizontal="center" vertical="center" wrapText="1"/>
    </xf>
    <xf numFmtId="0" fontId="81" fillId="52" borderId="20" xfId="200" applyFont="1" applyFill="1" applyBorder="1" applyAlignment="1">
      <alignment horizontal="center" vertical="center" wrapText="1"/>
    </xf>
    <xf numFmtId="0" fontId="81" fillId="65" borderId="20" xfId="200" applyFont="1" applyFill="1" applyBorder="1" applyAlignment="1">
      <alignment horizontal="center" vertical="center" wrapText="1"/>
    </xf>
    <xf numFmtId="0" fontId="81" fillId="66" borderId="20" xfId="200" applyFont="1" applyFill="1" applyBorder="1" applyAlignment="1">
      <alignment horizontal="center" vertical="center" wrapText="1"/>
    </xf>
    <xf numFmtId="0" fontId="5" fillId="67" borderId="20" xfId="200" applyFont="1" applyFill="1" applyBorder="1" applyAlignment="1">
      <alignment horizontal="center" vertical="center" wrapText="1"/>
    </xf>
    <xf numFmtId="0" fontId="81" fillId="68" borderId="20" xfId="200" applyFont="1" applyFill="1" applyBorder="1" applyAlignment="1">
      <alignment horizontal="center" vertical="center" wrapText="1"/>
    </xf>
    <xf numFmtId="2" fontId="7" fillId="50" borderId="52" xfId="200" applyNumberFormat="1" applyFont="1" applyFill="1" applyBorder="1" applyAlignment="1">
      <alignment horizontal="right" vertical="top" wrapText="1"/>
    </xf>
    <xf numFmtId="0" fontId="7" fillId="50" borderId="44" xfId="200" applyFont="1" applyFill="1" applyBorder="1" applyAlignment="1">
      <alignment horizontal="center" vertical="top" wrapText="1"/>
    </xf>
    <xf numFmtId="3" fontId="7" fillId="50" borderId="26" xfId="200" applyNumberFormat="1" applyFont="1" applyFill="1" applyBorder="1" applyAlignment="1">
      <alignment horizontal="center" vertical="top" wrapText="1"/>
    </xf>
    <xf numFmtId="0" fontId="7" fillId="50" borderId="36" xfId="200" applyFont="1" applyFill="1" applyBorder="1" applyAlignment="1">
      <alignment horizontal="center" vertical="top" wrapText="1"/>
    </xf>
    <xf numFmtId="0" fontId="7" fillId="50" borderId="46" xfId="200" applyFont="1" applyFill="1" applyBorder="1" applyAlignment="1">
      <alignment horizontal="center" vertical="top" wrapText="1"/>
    </xf>
    <xf numFmtId="2" fontId="7" fillId="50" borderId="53" xfId="200" applyNumberFormat="1" applyFont="1" applyFill="1" applyBorder="1" applyAlignment="1">
      <alignment vertical="top" wrapText="1"/>
    </xf>
    <xf numFmtId="187" fontId="82" fillId="62" borderId="44" xfId="76" applyNumberFormat="1" applyFont="1" applyFill="1" applyBorder="1" applyAlignment="1">
      <alignment vertical="top"/>
    </xf>
    <xf numFmtId="0" fontId="82" fillId="50" borderId="26" xfId="200" applyFont="1" applyFill="1" applyBorder="1" applyAlignment="1">
      <alignment horizontal="center" vertical="top" wrapText="1"/>
    </xf>
    <xf numFmtId="2" fontId="82" fillId="0" borderId="44" xfId="200" applyNumberFormat="1" applyFont="1" applyFill="1" applyBorder="1" applyAlignment="1">
      <alignment horizontal="center" vertical="top" wrapText="1"/>
    </xf>
    <xf numFmtId="0" fontId="82" fillId="0" borderId="26" xfId="200" applyFont="1" applyFill="1" applyBorder="1" applyAlignment="1">
      <alignment horizontal="center" vertical="top" wrapText="1"/>
    </xf>
    <xf numFmtId="0" fontId="5" fillId="50" borderId="18" xfId="200" applyFont="1" applyFill="1" applyBorder="1" applyAlignment="1">
      <alignment vertical="center" wrapText="1"/>
    </xf>
    <xf numFmtId="0" fontId="5" fillId="50" borderId="42" xfId="200" applyFont="1" applyFill="1" applyBorder="1" applyAlignment="1">
      <alignment vertical="center" wrapText="1"/>
    </xf>
    <xf numFmtId="0" fontId="5" fillId="50" borderId="54" xfId="200" applyFont="1" applyFill="1" applyBorder="1" applyAlignment="1">
      <alignment vertical="center" wrapText="1"/>
    </xf>
    <xf numFmtId="0" fontId="5" fillId="50" borderId="19" xfId="200" applyFont="1" applyFill="1" applyBorder="1" applyAlignment="1">
      <alignment vertical="center" wrapText="1"/>
    </xf>
    <xf numFmtId="0" fontId="5" fillId="50" borderId="20" xfId="200" applyFont="1" applyFill="1" applyBorder="1" applyAlignment="1">
      <alignment vertical="center" wrapText="1"/>
    </xf>
    <xf numFmtId="0" fontId="5" fillId="50" borderId="45" xfId="200" applyFont="1" applyFill="1" applyBorder="1" applyAlignment="1">
      <alignment vertical="center" wrapText="1"/>
    </xf>
    <xf numFmtId="43" fontId="7" fillId="62" borderId="22" xfId="76" applyFont="1" applyFill="1" applyBorder="1" applyAlignment="1">
      <alignment vertical="top"/>
    </xf>
    <xf numFmtId="0" fontId="84" fillId="0" borderId="0" xfId="200" applyFont="1" applyFill="1"/>
    <xf numFmtId="187" fontId="82" fillId="0" borderId="40" xfId="76" applyNumberFormat="1" applyFont="1" applyFill="1" applyBorder="1" applyAlignment="1">
      <alignment horizontal="right" vertical="top" wrapText="1"/>
    </xf>
    <xf numFmtId="0" fontId="7" fillId="0" borderId="0" xfId="200" applyFont="1" applyAlignment="1">
      <alignment vertical="top"/>
    </xf>
    <xf numFmtId="0" fontId="7" fillId="0" borderId="17" xfId="200" applyFont="1" applyFill="1" applyBorder="1" applyAlignment="1">
      <alignment horizontal="right" vertical="top"/>
    </xf>
    <xf numFmtId="43" fontId="7" fillId="0" borderId="24" xfId="76" applyFont="1" applyFill="1" applyBorder="1" applyAlignment="1">
      <alignment horizontal="center" vertical="top"/>
    </xf>
    <xf numFmtId="43" fontId="7" fillId="0" borderId="17" xfId="76" applyFont="1" applyFill="1" applyBorder="1" applyAlignment="1">
      <alignment horizontal="center" vertical="top"/>
    </xf>
    <xf numFmtId="0" fontId="3" fillId="0" borderId="0" xfId="200" applyFont="1"/>
    <xf numFmtId="2" fontId="7" fillId="50" borderId="52" xfId="200" applyNumberFormat="1" applyFont="1" applyFill="1" applyBorder="1" applyAlignment="1">
      <alignment horizontal="center" vertical="top" wrapText="1"/>
    </xf>
    <xf numFmtId="2" fontId="7" fillId="50" borderId="28" xfId="200" applyNumberFormat="1" applyFont="1" applyFill="1" applyBorder="1" applyAlignment="1">
      <alignment horizontal="center" vertical="top" wrapText="1"/>
    </xf>
    <xf numFmtId="0" fontId="7" fillId="50" borderId="28" xfId="200" applyFont="1" applyFill="1" applyBorder="1" applyAlignment="1">
      <alignment horizontal="center" vertical="top" wrapText="1"/>
    </xf>
    <xf numFmtId="0" fontId="7" fillId="50" borderId="29" xfId="200" applyFont="1" applyFill="1" applyBorder="1" applyAlignment="1">
      <alignment horizontal="center" vertical="top" wrapText="1"/>
    </xf>
    <xf numFmtId="43" fontId="7" fillId="0" borderId="40" xfId="76" applyNumberFormat="1" applyFont="1" applyFill="1" applyBorder="1" applyAlignment="1">
      <alignment vertical="top"/>
    </xf>
    <xf numFmtId="43" fontId="7" fillId="0" borderId="55" xfId="76" applyNumberFormat="1" applyFont="1" applyFill="1" applyBorder="1" applyAlignment="1">
      <alignment horizontal="right" vertical="top" wrapText="1"/>
    </xf>
    <xf numFmtId="187" fontId="7" fillId="0" borderId="37" xfId="76" applyNumberFormat="1" applyFont="1" applyFill="1" applyBorder="1" applyAlignment="1">
      <alignment horizontal="center" vertical="top"/>
    </xf>
    <xf numFmtId="1" fontId="7" fillId="50" borderId="26" xfId="200" applyNumberFormat="1" applyFont="1" applyFill="1" applyBorder="1" applyAlignment="1">
      <alignment horizontal="center" vertical="top" wrapText="1"/>
    </xf>
    <xf numFmtId="0" fontId="7" fillId="50" borderId="25" xfId="200" applyFont="1" applyFill="1" applyBorder="1" applyAlignment="1">
      <alignment vertical="top" wrapText="1"/>
    </xf>
    <xf numFmtId="187" fontId="7" fillId="62" borderId="22" xfId="76" applyNumberFormat="1" applyFont="1" applyFill="1" applyBorder="1" applyAlignment="1">
      <alignment vertical="top"/>
    </xf>
    <xf numFmtId="187" fontId="7" fillId="0" borderId="24" xfId="76" applyNumberFormat="1" applyFont="1" applyFill="1" applyBorder="1" applyAlignment="1">
      <alignment horizontal="center" vertical="top"/>
    </xf>
    <xf numFmtId="0" fontId="80" fillId="52" borderId="0" xfId="200" applyFont="1" applyFill="1"/>
    <xf numFmtId="0" fontId="85" fillId="0" borderId="0" xfId="200" applyFont="1" applyBorder="1" applyAlignment="1">
      <alignment horizontal="center"/>
    </xf>
    <xf numFmtId="187" fontId="86" fillId="0" borderId="0" xfId="76" applyNumberFormat="1" applyFont="1" applyAlignment="1">
      <alignment horizontal="right" vertical="center"/>
    </xf>
    <xf numFmtId="0" fontId="86" fillId="0" borderId="0" xfId="445" applyFont="1" applyAlignment="1">
      <alignment vertical="center"/>
    </xf>
    <xf numFmtId="0" fontId="86" fillId="0" borderId="0" xfId="200" applyFont="1" applyBorder="1" applyAlignment="1">
      <alignment horizontal="center"/>
    </xf>
    <xf numFmtId="43" fontId="86" fillId="0" borderId="0" xfId="76" applyFont="1" applyAlignment="1">
      <alignment horizontal="right" vertical="center"/>
    </xf>
    <xf numFmtId="0" fontId="86" fillId="0" borderId="0" xfId="445" applyNumberFormat="1" applyFont="1" applyAlignment="1">
      <alignment vertical="center"/>
    </xf>
    <xf numFmtId="0" fontId="85" fillId="0" borderId="0" xfId="200" applyFont="1" applyBorder="1" applyAlignment="1"/>
    <xf numFmtId="0" fontId="87" fillId="51" borderId="0" xfId="200" applyFont="1" applyFill="1" applyAlignment="1">
      <alignment vertical="top"/>
    </xf>
    <xf numFmtId="0" fontId="87" fillId="58" borderId="26" xfId="200" applyFont="1" applyFill="1" applyBorder="1" applyAlignment="1">
      <alignment horizontal="center" vertical="top" wrapText="1"/>
    </xf>
    <xf numFmtId="0" fontId="87" fillId="58" borderId="17" xfId="200" applyFont="1" applyFill="1" applyBorder="1" applyAlignment="1">
      <alignment horizontal="center" vertical="top" wrapText="1"/>
    </xf>
    <xf numFmtId="0" fontId="87" fillId="58" borderId="25" xfId="200" applyFont="1" applyFill="1" applyBorder="1" applyAlignment="1">
      <alignment horizontal="center" vertical="top" wrapText="1"/>
    </xf>
    <xf numFmtId="0" fontId="87" fillId="58" borderId="17" xfId="200" applyFont="1" applyFill="1" applyBorder="1" applyAlignment="1">
      <alignment vertical="top" wrapText="1"/>
    </xf>
    <xf numFmtId="0" fontId="87" fillId="58" borderId="22" xfId="200" applyFont="1" applyFill="1" applyBorder="1"/>
    <xf numFmtId="0" fontId="87" fillId="58" borderId="17" xfId="200" applyFont="1" applyFill="1" applyBorder="1" applyAlignment="1"/>
    <xf numFmtId="0" fontId="87" fillId="58" borderId="17" xfId="200" applyFont="1" applyFill="1" applyBorder="1"/>
    <xf numFmtId="0" fontId="87" fillId="58" borderId="24" xfId="200" applyFont="1" applyFill="1" applyBorder="1"/>
    <xf numFmtId="0" fontId="86" fillId="51" borderId="0" xfId="200" applyFont="1" applyFill="1"/>
    <xf numFmtId="2" fontId="7" fillId="50" borderId="49" xfId="200" applyNumberFormat="1" applyFont="1" applyFill="1" applyBorder="1" applyAlignment="1">
      <alignment vertical="top" wrapText="1"/>
    </xf>
    <xf numFmtId="43" fontId="7" fillId="50" borderId="40" xfId="200" applyNumberFormat="1" applyFont="1" applyFill="1" applyBorder="1" applyAlignment="1">
      <alignment vertical="top" wrapText="1"/>
    </xf>
    <xf numFmtId="0" fontId="7" fillId="59" borderId="40" xfId="200" applyFont="1" applyFill="1" applyBorder="1" applyAlignment="1">
      <alignment vertical="top" wrapText="1"/>
    </xf>
    <xf numFmtId="0" fontId="7" fillId="59" borderId="56" xfId="200" applyFont="1" applyFill="1" applyBorder="1" applyAlignment="1">
      <alignment vertical="top" wrapText="1"/>
    </xf>
    <xf numFmtId="187" fontId="80" fillId="0" borderId="40" xfId="76" applyNumberFormat="1" applyFont="1" applyFill="1" applyBorder="1" applyAlignment="1">
      <alignment horizontal="center" vertical="top" wrapText="1"/>
    </xf>
    <xf numFmtId="187" fontId="7" fillId="0" borderId="57" xfId="76" applyNumberFormat="1" applyFont="1" applyFill="1" applyBorder="1" applyAlignment="1">
      <alignment horizontal="center" vertical="top" wrapText="1"/>
    </xf>
    <xf numFmtId="187" fontId="80" fillId="0" borderId="57" xfId="76" applyNumberFormat="1" applyFont="1" applyFill="1" applyBorder="1" applyAlignment="1">
      <alignment horizontal="center" vertical="top"/>
    </xf>
    <xf numFmtId="187" fontId="7" fillId="0" borderId="22" xfId="76" applyNumberFormat="1" applyFont="1" applyFill="1" applyBorder="1" applyAlignment="1">
      <alignment horizontal="right" vertical="top" wrapText="1"/>
    </xf>
    <xf numFmtId="187" fontId="80" fillId="0" borderId="39" xfId="76" applyNumberFormat="1" applyFont="1" applyFill="1" applyBorder="1" applyAlignment="1">
      <alignment horizontal="center" vertical="top"/>
    </xf>
    <xf numFmtId="0" fontId="7" fillId="0" borderId="38" xfId="200" applyFont="1" applyFill="1" applyBorder="1" applyAlignment="1">
      <alignment horizontal="center" vertical="top"/>
    </xf>
    <xf numFmtId="0" fontId="7" fillId="0" borderId="44" xfId="200" applyFont="1" applyFill="1" applyBorder="1" applyAlignment="1">
      <alignment horizontal="center" vertical="top"/>
    </xf>
    <xf numFmtId="0" fontId="80" fillId="0" borderId="0" xfId="200" applyFont="1" applyBorder="1" applyAlignment="1">
      <alignment vertical="top"/>
    </xf>
    <xf numFmtId="187" fontId="82" fillId="62" borderId="40" xfId="76" applyNumberFormat="1" applyFont="1" applyFill="1" applyBorder="1" applyAlignment="1">
      <alignment vertical="top"/>
    </xf>
    <xf numFmtId="0" fontId="76" fillId="0" borderId="0" xfId="200" applyFont="1" applyBorder="1"/>
    <xf numFmtId="187" fontId="7" fillId="0" borderId="38" xfId="76" applyNumberFormat="1" applyFont="1" applyFill="1" applyBorder="1" applyAlignment="1">
      <alignment horizontal="center" vertical="top" wrapText="1"/>
    </xf>
    <xf numFmtId="1" fontId="80" fillId="50" borderId="36" xfId="131" applyNumberFormat="1" applyFont="1" applyFill="1" applyBorder="1" applyAlignment="1">
      <alignment horizontal="center" vertical="top" wrapText="1"/>
    </xf>
    <xf numFmtId="187" fontId="80" fillId="50" borderId="30" xfId="76" applyNumberFormat="1" applyFont="1" applyFill="1" applyBorder="1" applyAlignment="1">
      <alignment horizontal="right" vertical="top" wrapText="1"/>
    </xf>
    <xf numFmtId="187" fontId="80" fillId="50" borderId="31" xfId="76" applyNumberFormat="1" applyFont="1" applyFill="1" applyBorder="1" applyAlignment="1">
      <alignment horizontal="right" vertical="top" wrapText="1"/>
    </xf>
    <xf numFmtId="187" fontId="80" fillId="0" borderId="30" xfId="76" applyNumberFormat="1" applyFont="1" applyFill="1" applyBorder="1" applyAlignment="1">
      <alignment horizontal="right" vertical="top" wrapText="1"/>
    </xf>
    <xf numFmtId="187" fontId="80" fillId="0" borderId="17" xfId="76" applyNumberFormat="1" applyFont="1" applyFill="1" applyBorder="1" applyAlignment="1">
      <alignment horizontal="right" vertical="top" wrapText="1"/>
    </xf>
    <xf numFmtId="187" fontId="80" fillId="62" borderId="22" xfId="76" applyNumberFormat="1" applyFont="1" applyFill="1" applyBorder="1" applyAlignment="1">
      <alignment vertical="top"/>
    </xf>
    <xf numFmtId="187" fontId="80" fillId="0" borderId="24" xfId="76" applyNumberFormat="1" applyFont="1" applyFill="1" applyBorder="1" applyAlignment="1">
      <alignment horizontal="center" vertical="top" wrapText="1"/>
    </xf>
    <xf numFmtId="0" fontId="80" fillId="0" borderId="24" xfId="200" applyFont="1" applyFill="1" applyBorder="1" applyAlignment="1">
      <alignment horizontal="center" vertical="top"/>
    </xf>
    <xf numFmtId="0" fontId="80" fillId="0" borderId="26" xfId="200" applyFont="1" applyFill="1" applyBorder="1" applyAlignment="1">
      <alignment horizontal="center" vertical="top"/>
    </xf>
    <xf numFmtId="0" fontId="7" fillId="0" borderId="26" xfId="200" applyFont="1" applyFill="1" applyBorder="1" applyAlignment="1">
      <alignment horizontal="right" vertical="top" wrapText="1"/>
    </xf>
    <xf numFmtId="0" fontId="7" fillId="0" borderId="25" xfId="200" applyFont="1" applyFill="1" applyBorder="1" applyAlignment="1">
      <alignment horizontal="right" vertical="top" wrapText="1"/>
    </xf>
    <xf numFmtId="0" fontId="7" fillId="60" borderId="17" xfId="200" applyFont="1" applyFill="1" applyBorder="1"/>
    <xf numFmtId="0" fontId="7" fillId="0" borderId="57" xfId="200" applyFont="1" applyFill="1" applyBorder="1" applyAlignment="1">
      <alignment horizontal="center" vertical="top"/>
    </xf>
    <xf numFmtId="0" fontId="7" fillId="0" borderId="49" xfId="200" applyFont="1" applyFill="1" applyBorder="1" applyAlignment="1">
      <alignment horizontal="center" vertical="top"/>
    </xf>
    <xf numFmtId="0" fontId="88" fillId="50" borderId="58" xfId="200" applyFont="1" applyFill="1" applyBorder="1" applyAlignment="1">
      <alignment horizontal="center" vertical="top" wrapText="1"/>
    </xf>
    <xf numFmtId="49" fontId="88" fillId="50" borderId="40" xfId="200" applyNumberFormat="1" applyFont="1" applyFill="1" applyBorder="1" applyAlignment="1">
      <alignment horizontal="center" vertical="top" wrapText="1"/>
    </xf>
    <xf numFmtId="49" fontId="88" fillId="50" borderId="17" xfId="200" applyNumberFormat="1" applyFont="1" applyFill="1" applyBorder="1" applyAlignment="1">
      <alignment horizontal="center" vertical="top" wrapText="1"/>
    </xf>
    <xf numFmtId="0" fontId="88" fillId="50" borderId="59" xfId="200" applyFont="1" applyFill="1" applyBorder="1" applyAlignment="1">
      <alignment horizontal="center" vertical="top" wrapText="1"/>
    </xf>
    <xf numFmtId="49" fontId="88" fillId="50" borderId="27" xfId="200" applyNumberFormat="1" applyFont="1" applyFill="1" applyBorder="1" applyAlignment="1">
      <alignment horizontal="center" vertical="top" wrapText="1"/>
    </xf>
    <xf numFmtId="0" fontId="88" fillId="50" borderId="60" xfId="200" applyFont="1" applyFill="1" applyBorder="1" applyAlignment="1">
      <alignment horizontal="center" vertical="top" wrapText="1"/>
    </xf>
    <xf numFmtId="0" fontId="3" fillId="0" borderId="0" xfId="200" applyFont="1" applyAlignment="1">
      <alignment vertical="top"/>
    </xf>
    <xf numFmtId="2" fontId="7" fillId="50" borderId="44" xfId="200" applyNumberFormat="1" applyFont="1" applyFill="1" applyBorder="1" applyAlignment="1">
      <alignment horizontal="center" vertical="top" wrapText="1"/>
    </xf>
    <xf numFmtId="2" fontId="7" fillId="50" borderId="22" xfId="200" applyNumberFormat="1" applyFont="1" applyFill="1" applyBorder="1" applyAlignment="1">
      <alignment vertical="top" wrapText="1"/>
    </xf>
    <xf numFmtId="0" fontId="7" fillId="0" borderId="33" xfId="200" applyFont="1" applyFill="1" applyBorder="1" applyAlignment="1">
      <alignment horizontal="right" vertical="top" wrapText="1"/>
    </xf>
    <xf numFmtId="187" fontId="7" fillId="62" borderId="22" xfId="76" applyNumberFormat="1" applyFont="1" applyFill="1" applyBorder="1" applyAlignment="1">
      <alignment vertical="top" wrapText="1"/>
    </xf>
    <xf numFmtId="0" fontId="3" fillId="0" borderId="30" xfId="0" applyFont="1" applyBorder="1" applyAlignment="1">
      <alignment vertical="top" wrapText="1"/>
    </xf>
    <xf numFmtId="0" fontId="89" fillId="0" borderId="17" xfId="0" applyFont="1" applyBorder="1" applyAlignment="1">
      <alignment vertical="top" wrapText="1"/>
    </xf>
    <xf numFmtId="0" fontId="88" fillId="50" borderId="61" xfId="200" applyFont="1" applyFill="1" applyBorder="1" applyAlignment="1">
      <alignment horizontal="center" vertical="top" wrapText="1"/>
    </xf>
    <xf numFmtId="1" fontId="80" fillId="50" borderId="49" xfId="131" applyNumberFormat="1" applyFont="1" applyFill="1" applyBorder="1" applyAlignment="1">
      <alignment horizontal="center" vertical="top" wrapText="1"/>
    </xf>
    <xf numFmtId="187" fontId="80" fillId="50" borderId="40" xfId="76" applyNumberFormat="1" applyFont="1" applyFill="1" applyBorder="1" applyAlignment="1">
      <alignment horizontal="right" vertical="top" wrapText="1"/>
    </xf>
    <xf numFmtId="187" fontId="80" fillId="50" borderId="56" xfId="76" applyNumberFormat="1" applyFont="1" applyFill="1" applyBorder="1" applyAlignment="1">
      <alignment horizontal="right" vertical="top" wrapText="1"/>
    </xf>
    <xf numFmtId="187" fontId="80" fillId="0" borderId="57" xfId="76" applyNumberFormat="1" applyFont="1" applyFill="1" applyBorder="1" applyAlignment="1">
      <alignment horizontal="right" vertical="top" wrapText="1"/>
    </xf>
    <xf numFmtId="187" fontId="80" fillId="0" borderId="22" xfId="76" applyNumberFormat="1" applyFont="1" applyFill="1" applyBorder="1" applyAlignment="1">
      <alignment horizontal="right" vertical="top" wrapText="1"/>
    </xf>
    <xf numFmtId="187" fontId="80" fillId="0" borderId="38" xfId="76" applyNumberFormat="1" applyFont="1" applyBorder="1" applyAlignment="1">
      <alignment vertical="top"/>
    </xf>
    <xf numFmtId="187" fontId="80" fillId="0" borderId="38" xfId="76" applyNumberFormat="1" applyFont="1" applyBorder="1" applyAlignment="1">
      <alignment horizontal="center" vertical="top"/>
    </xf>
    <xf numFmtId="0" fontId="80" fillId="0" borderId="38" xfId="200" applyFont="1" applyFill="1" applyBorder="1" applyAlignment="1">
      <alignment horizontal="center" vertical="top"/>
    </xf>
    <xf numFmtId="0" fontId="80" fillId="0" borderId="44" xfId="200" applyFont="1" applyFill="1" applyBorder="1" applyAlignment="1">
      <alignment horizontal="center" vertical="top"/>
    </xf>
    <xf numFmtId="0" fontId="3" fillId="0" borderId="36" xfId="200" applyFont="1" applyBorder="1" applyAlignment="1">
      <alignment vertical="top" wrapText="1"/>
    </xf>
    <xf numFmtId="0" fontId="3" fillId="0" borderId="30" xfId="200" applyFont="1" applyBorder="1" applyAlignment="1">
      <alignment horizontal="center" vertical="top" wrapText="1"/>
    </xf>
    <xf numFmtId="2" fontId="3" fillId="0" borderId="30" xfId="200" applyNumberFormat="1" applyFont="1" applyFill="1" applyBorder="1" applyAlignment="1">
      <alignment vertical="top" wrapText="1"/>
    </xf>
    <xf numFmtId="189" fontId="4" fillId="0" borderId="30" xfId="200" applyNumberFormat="1" applyFont="1" applyFill="1" applyBorder="1" applyAlignment="1">
      <alignment vertical="top" wrapText="1"/>
    </xf>
    <xf numFmtId="0" fontId="3" fillId="0" borderId="44" xfId="200" applyFont="1" applyBorder="1" applyAlignment="1">
      <alignment vertical="top" wrapText="1"/>
    </xf>
    <xf numFmtId="0" fontId="3" fillId="0" borderId="22" xfId="200" applyFont="1" applyBorder="1" applyAlignment="1">
      <alignment horizontal="center" vertical="top" wrapText="1"/>
    </xf>
    <xf numFmtId="0" fontId="3" fillId="0" borderId="22" xfId="200" applyFont="1" applyBorder="1" applyAlignment="1">
      <alignment vertical="top" wrapText="1"/>
    </xf>
    <xf numFmtId="0" fontId="3" fillId="0" borderId="38" xfId="200" applyFont="1" applyBorder="1" applyAlignment="1">
      <alignment vertical="top" wrapText="1"/>
    </xf>
    <xf numFmtId="0" fontId="4" fillId="0" borderId="57" xfId="200" applyFont="1" applyFill="1" applyBorder="1" applyAlignment="1">
      <alignment horizontal="left" vertical="top" wrapText="1"/>
    </xf>
    <xf numFmtId="0" fontId="3" fillId="0" borderId="49" xfId="200" applyFont="1" applyBorder="1" applyAlignment="1">
      <alignment vertical="top" wrapText="1"/>
    </xf>
    <xf numFmtId="0" fontId="3" fillId="0" borderId="40" xfId="200" applyFont="1" applyBorder="1" applyAlignment="1">
      <alignment horizontal="center" vertical="top" wrapText="1"/>
    </xf>
    <xf numFmtId="0" fontId="3" fillId="0" borderId="40" xfId="200" applyFont="1" applyBorder="1" applyAlignment="1">
      <alignment vertical="top" wrapText="1"/>
    </xf>
    <xf numFmtId="0" fontId="3" fillId="0" borderId="57" xfId="200" applyFont="1" applyBorder="1" applyAlignment="1">
      <alignment vertical="top" wrapText="1"/>
    </xf>
    <xf numFmtId="43" fontId="3" fillId="0" borderId="62" xfId="76" applyFont="1" applyFill="1" applyBorder="1" applyAlignment="1">
      <alignment horizontal="right" vertical="top" wrapText="1"/>
    </xf>
    <xf numFmtId="43" fontId="3" fillId="0" borderId="40" xfId="76" applyFont="1" applyFill="1" applyBorder="1" applyAlignment="1">
      <alignment horizontal="right" vertical="top" wrapText="1"/>
    </xf>
    <xf numFmtId="1" fontId="3" fillId="0" borderId="62" xfId="131" applyNumberFormat="1" applyFont="1" applyFill="1" applyBorder="1" applyAlignment="1">
      <alignment horizontal="left" vertical="top" wrapText="1" indent="1"/>
    </xf>
    <xf numFmtId="1" fontId="79" fillId="0" borderId="40" xfId="131" applyNumberFormat="1" applyFont="1" applyFill="1" applyBorder="1" applyAlignment="1">
      <alignment horizontal="left" vertical="top" wrapText="1"/>
    </xf>
    <xf numFmtId="0" fontId="3" fillId="0" borderId="54" xfId="200" applyFont="1" applyBorder="1" applyAlignment="1">
      <alignment vertical="top" wrapText="1"/>
    </xf>
    <xf numFmtId="0" fontId="3" fillId="0" borderId="55" xfId="200" applyFont="1" applyBorder="1" applyAlignment="1">
      <alignment horizontal="center" vertical="top" wrapText="1"/>
    </xf>
    <xf numFmtId="0" fontId="3" fillId="0" borderId="55" xfId="200" applyFont="1" applyBorder="1" applyAlignment="1">
      <alignment vertical="top" wrapText="1"/>
    </xf>
    <xf numFmtId="0" fontId="3" fillId="0" borderId="42" xfId="200" applyFont="1" applyBorder="1" applyAlignment="1">
      <alignment vertical="top" wrapText="1"/>
    </xf>
    <xf numFmtId="1" fontId="3" fillId="0" borderId="63" xfId="131" applyNumberFormat="1" applyFont="1" applyFill="1" applyBorder="1" applyAlignment="1">
      <alignment horizontal="left" vertical="top" wrapText="1" indent="1"/>
    </xf>
    <xf numFmtId="0" fontId="3" fillId="0" borderId="26" xfId="200" applyFont="1" applyBorder="1" applyAlignment="1">
      <alignment vertical="top" wrapText="1"/>
    </xf>
    <xf numFmtId="0" fontId="3" fillId="0" borderId="17" xfId="200" applyFont="1" applyBorder="1" applyAlignment="1">
      <alignment horizontal="center" vertical="top" wrapText="1"/>
    </xf>
    <xf numFmtId="0" fontId="3" fillId="0" borderId="17" xfId="200" applyFont="1" applyBorder="1" applyAlignment="1">
      <alignment vertical="top" wrapText="1"/>
    </xf>
    <xf numFmtId="0" fontId="3" fillId="0" borderId="24" xfId="200" applyFont="1" applyBorder="1" applyAlignment="1">
      <alignment vertical="top" wrapText="1"/>
    </xf>
    <xf numFmtId="187" fontId="3" fillId="0" borderId="64" xfId="76" applyNumberFormat="1" applyFont="1" applyFill="1" applyBorder="1" applyAlignment="1">
      <alignment horizontal="right" vertical="top" wrapText="1"/>
    </xf>
    <xf numFmtId="2" fontId="3" fillId="0" borderId="64" xfId="200" applyNumberFormat="1" applyFont="1" applyFill="1" applyBorder="1" applyAlignment="1">
      <alignment horizontal="left" vertical="top" wrapText="1" indent="1"/>
    </xf>
    <xf numFmtId="0" fontId="3" fillId="0" borderId="41" xfId="200" applyFont="1" applyFill="1" applyBorder="1" applyAlignment="1">
      <alignment vertical="top"/>
    </xf>
    <xf numFmtId="0" fontId="3" fillId="0" borderId="46" xfId="200" applyFont="1" applyFill="1" applyBorder="1" applyAlignment="1">
      <alignment vertical="top" wrapText="1"/>
    </xf>
    <xf numFmtId="0" fontId="3" fillId="0" borderId="27" xfId="200" applyFont="1" applyFill="1" applyBorder="1" applyAlignment="1">
      <alignment horizontal="center" vertical="top" wrapText="1"/>
    </xf>
    <xf numFmtId="2" fontId="3" fillId="0" borderId="65" xfId="200" applyNumberFormat="1" applyFont="1" applyFill="1" applyBorder="1" applyAlignment="1">
      <alignment horizontal="left" vertical="top" wrapText="1" indent="1"/>
    </xf>
    <xf numFmtId="0" fontId="3" fillId="0" borderId="35" xfId="200" applyFont="1" applyFill="1" applyBorder="1" applyAlignment="1">
      <alignment vertical="top"/>
    </xf>
    <xf numFmtId="0" fontId="3" fillId="0" borderId="36" xfId="200" applyFont="1" applyFill="1" applyBorder="1" applyAlignment="1">
      <alignment vertical="top" wrapText="1"/>
    </xf>
    <xf numFmtId="0" fontId="3" fillId="0" borderId="30" xfId="200" applyFont="1" applyFill="1" applyBorder="1" applyAlignment="1">
      <alignment horizontal="center" vertical="top" wrapText="1"/>
    </xf>
    <xf numFmtId="0" fontId="3" fillId="0" borderId="30" xfId="200" applyFont="1" applyFill="1" applyBorder="1" applyAlignment="1">
      <alignment horizontal="right" vertical="top" wrapText="1"/>
    </xf>
    <xf numFmtId="0" fontId="3" fillId="0" borderId="35" xfId="200" applyFont="1" applyFill="1" applyBorder="1" applyAlignment="1">
      <alignment horizontal="right" vertical="top" wrapText="1"/>
    </xf>
    <xf numFmtId="0" fontId="3" fillId="0" borderId="66" xfId="200" applyFont="1" applyFill="1" applyBorder="1" applyAlignment="1">
      <alignment horizontal="left" vertical="top" wrapText="1" indent="1"/>
    </xf>
    <xf numFmtId="0" fontId="3" fillId="0" borderId="30" xfId="200" applyFont="1" applyFill="1" applyBorder="1" applyAlignment="1">
      <alignment horizontal="left" vertical="top" wrapText="1" indent="1"/>
    </xf>
    <xf numFmtId="0" fontId="76" fillId="51" borderId="57" xfId="200" applyFont="1" applyFill="1" applyBorder="1" applyAlignment="1">
      <alignment vertical="top"/>
    </xf>
    <xf numFmtId="0" fontId="76" fillId="0" borderId="49" xfId="200" applyFont="1" applyBorder="1" applyAlignment="1">
      <alignment vertical="top" wrapText="1"/>
    </xf>
    <xf numFmtId="0" fontId="76" fillId="0" borderId="40" xfId="200" applyFont="1" applyBorder="1" applyAlignment="1">
      <alignment horizontal="center" vertical="top" wrapText="1"/>
    </xf>
    <xf numFmtId="1" fontId="76" fillId="0" borderId="40" xfId="200" applyNumberFormat="1" applyFont="1" applyBorder="1" applyAlignment="1">
      <alignment horizontal="center" vertical="top" wrapText="1"/>
    </xf>
    <xf numFmtId="1" fontId="76" fillId="0" borderId="40" xfId="200" applyNumberFormat="1" applyFont="1" applyBorder="1" applyAlignment="1">
      <alignment horizontal="right" vertical="top" wrapText="1"/>
    </xf>
    <xf numFmtId="1" fontId="76" fillId="0" borderId="40" xfId="131" applyNumberFormat="1" applyFont="1" applyBorder="1" applyAlignment="1">
      <alignment horizontal="right" vertical="top" wrapText="1"/>
    </xf>
    <xf numFmtId="1" fontId="76" fillId="0" borderId="57" xfId="131" applyNumberFormat="1" applyFont="1" applyBorder="1" applyAlignment="1">
      <alignment horizontal="right" vertical="top" wrapText="1"/>
    </xf>
    <xf numFmtId="2" fontId="76" fillId="0" borderId="40" xfId="131" applyNumberFormat="1" applyFont="1" applyFill="1" applyBorder="1" applyAlignment="1">
      <alignment horizontal="right" vertical="top" wrapText="1"/>
    </xf>
    <xf numFmtId="0" fontId="3" fillId="0" borderId="30" xfId="200" applyFont="1" applyBorder="1" applyAlignment="1">
      <alignment vertical="top" wrapText="1"/>
    </xf>
    <xf numFmtId="0" fontId="3" fillId="0" borderId="35" xfId="200" applyFont="1" applyBorder="1" applyAlignment="1">
      <alignment vertical="top" wrapText="1"/>
    </xf>
    <xf numFmtId="189" fontId="4" fillId="0" borderId="40" xfId="200" applyNumberFormat="1" applyFont="1" applyFill="1" applyBorder="1" applyAlignment="1">
      <alignment vertical="top" wrapText="1"/>
    </xf>
    <xf numFmtId="0" fontId="4" fillId="0" borderId="41" xfId="200" applyFont="1" applyFill="1" applyBorder="1" applyAlignment="1">
      <alignment horizontal="left" vertical="top" wrapText="1"/>
    </xf>
    <xf numFmtId="0" fontId="3" fillId="0" borderId="27" xfId="200" applyFont="1" applyBorder="1" applyAlignment="1">
      <alignment horizontal="center" vertical="top" wrapText="1"/>
    </xf>
    <xf numFmtId="0" fontId="84" fillId="0" borderId="46" xfId="200" applyFont="1" applyBorder="1" applyAlignment="1">
      <alignment vertical="top" wrapText="1"/>
    </xf>
    <xf numFmtId="2" fontId="3" fillId="0" borderId="67" xfId="200" applyNumberFormat="1" applyFont="1" applyFill="1" applyBorder="1" applyAlignment="1">
      <alignment horizontal="left" vertical="top" wrapText="1" indent="1"/>
    </xf>
    <xf numFmtId="0" fontId="88" fillId="50" borderId="68" xfId="200" applyFont="1" applyFill="1" applyBorder="1" applyAlignment="1">
      <alignment horizontal="center" vertical="top" wrapText="1"/>
    </xf>
    <xf numFmtId="0" fontId="7" fillId="61" borderId="0" xfId="200" applyFont="1" applyFill="1" applyAlignment="1">
      <alignment vertical="top"/>
    </xf>
    <xf numFmtId="1" fontId="3" fillId="0" borderId="27" xfId="200" applyNumberFormat="1" applyFont="1" applyFill="1" applyBorder="1" applyAlignment="1">
      <alignment horizontal="center" vertical="top" wrapText="1"/>
    </xf>
    <xf numFmtId="1" fontId="3" fillId="0" borderId="27" xfId="200" applyNumberFormat="1" applyFont="1" applyFill="1" applyBorder="1" applyAlignment="1">
      <alignment horizontal="right" vertical="top" wrapText="1"/>
    </xf>
    <xf numFmtId="1" fontId="3" fillId="0" borderId="27" xfId="131" applyNumberFormat="1" applyFont="1" applyFill="1" applyBorder="1" applyAlignment="1">
      <alignment horizontal="right" vertical="top" wrapText="1"/>
    </xf>
    <xf numFmtId="1" fontId="3" fillId="0" borderId="41" xfId="131" applyNumberFormat="1" applyFont="1" applyFill="1" applyBorder="1" applyAlignment="1">
      <alignment horizontal="right" vertical="top" wrapText="1"/>
    </xf>
    <xf numFmtId="1" fontId="3" fillId="0" borderId="65" xfId="131" applyNumberFormat="1" applyFont="1" applyFill="1" applyBorder="1" applyAlignment="1">
      <alignment horizontal="left" vertical="top" wrapText="1" indent="1"/>
    </xf>
    <xf numFmtId="1" fontId="7" fillId="0" borderId="46" xfId="131" applyNumberFormat="1" applyFont="1" applyFill="1" applyBorder="1" applyAlignment="1">
      <alignment horizontal="center" vertical="top" wrapText="1"/>
    </xf>
    <xf numFmtId="43" fontId="7" fillId="0" borderId="27" xfId="76" applyFont="1" applyFill="1" applyBorder="1" applyAlignment="1">
      <alignment horizontal="right" vertical="top" wrapText="1"/>
    </xf>
    <xf numFmtId="43" fontId="7" fillId="0" borderId="32" xfId="76" applyFont="1" applyFill="1" applyBorder="1" applyAlignment="1">
      <alignment horizontal="right" vertical="top" wrapText="1"/>
    </xf>
    <xf numFmtId="187" fontId="7" fillId="0" borderId="41" xfId="76" applyNumberFormat="1" applyFont="1" applyFill="1" applyBorder="1" applyAlignment="1">
      <alignment horizontal="center" vertical="top" wrapText="1"/>
    </xf>
    <xf numFmtId="187" fontId="7" fillId="0" borderId="38" xfId="76" applyNumberFormat="1" applyFont="1" applyFill="1" applyBorder="1" applyAlignment="1">
      <alignment horizontal="center" vertical="top"/>
    </xf>
    <xf numFmtId="187" fontId="7" fillId="0" borderId="41" xfId="76" applyNumberFormat="1" applyFont="1" applyFill="1" applyBorder="1" applyAlignment="1">
      <alignment horizontal="center" vertical="top"/>
    </xf>
    <xf numFmtId="0" fontId="7" fillId="61" borderId="41" xfId="200" applyFont="1" applyFill="1" applyBorder="1" applyAlignment="1">
      <alignment horizontal="center" vertical="top"/>
    </xf>
    <xf numFmtId="0" fontId="7" fillId="61" borderId="46" xfId="200" applyFont="1" applyFill="1" applyBorder="1" applyAlignment="1">
      <alignment horizontal="center" vertical="top"/>
    </xf>
    <xf numFmtId="0" fontId="3" fillId="61" borderId="0" xfId="200" applyFont="1" applyFill="1"/>
    <xf numFmtId="49" fontId="3" fillId="0" borderId="30" xfId="200" applyNumberFormat="1" applyFont="1" applyFill="1" applyBorder="1" applyAlignment="1">
      <alignment horizontal="center" vertical="top" wrapText="1"/>
    </xf>
    <xf numFmtId="0" fontId="3" fillId="0" borderId="35" xfId="200" applyFont="1" applyFill="1" applyBorder="1" applyAlignment="1">
      <alignment horizontal="center" vertical="top" wrapText="1"/>
    </xf>
    <xf numFmtId="43" fontId="3" fillId="0" borderId="30" xfId="76" applyFont="1" applyFill="1" applyBorder="1" applyAlignment="1">
      <alignment horizontal="center" vertical="top" wrapText="1"/>
    </xf>
    <xf numFmtId="0" fontId="76" fillId="51" borderId="42" xfId="200" applyFont="1" applyFill="1" applyBorder="1" applyAlignment="1">
      <alignment vertical="top"/>
    </xf>
    <xf numFmtId="0" fontId="76" fillId="0" borderId="54" xfId="200" applyFont="1" applyBorder="1" applyAlignment="1">
      <alignment vertical="top" wrapText="1"/>
    </xf>
    <xf numFmtId="0" fontId="76" fillId="0" borderId="55" xfId="200" applyFont="1" applyBorder="1" applyAlignment="1">
      <alignment horizontal="center" vertical="top" wrapText="1"/>
    </xf>
    <xf numFmtId="1" fontId="76" fillId="0" borderId="55" xfId="200" applyNumberFormat="1" applyFont="1" applyBorder="1" applyAlignment="1">
      <alignment horizontal="center" vertical="top" wrapText="1"/>
    </xf>
    <xf numFmtId="1" fontId="76" fillId="0" borderId="55" xfId="200" applyNumberFormat="1" applyFont="1" applyBorder="1" applyAlignment="1">
      <alignment horizontal="right" vertical="top" wrapText="1"/>
    </xf>
    <xf numFmtId="1" fontId="76" fillId="0" borderId="55" xfId="131" applyNumberFormat="1" applyFont="1" applyBorder="1" applyAlignment="1">
      <alignment horizontal="right" vertical="top" wrapText="1"/>
    </xf>
    <xf numFmtId="1" fontId="76" fillId="0" borderId="42" xfId="131" applyNumberFormat="1" applyFont="1" applyBorder="1" applyAlignment="1">
      <alignment horizontal="right" vertical="top" wrapText="1"/>
    </xf>
    <xf numFmtId="0" fontId="88" fillId="50" borderId="69" xfId="200" applyFont="1" applyFill="1" applyBorder="1" applyAlignment="1">
      <alignment horizontal="center" vertical="top" wrapText="1"/>
    </xf>
    <xf numFmtId="2" fontId="76" fillId="0" borderId="55" xfId="131" applyNumberFormat="1" applyFont="1" applyFill="1" applyBorder="1" applyAlignment="1">
      <alignment horizontal="right" vertical="top" wrapText="1"/>
    </xf>
    <xf numFmtId="2" fontId="3" fillId="0" borderId="27" xfId="200" applyNumberFormat="1" applyFont="1" applyFill="1" applyBorder="1" applyAlignment="1">
      <alignment horizontal="right" vertical="top" wrapText="1"/>
    </xf>
    <xf numFmtId="2" fontId="3" fillId="0" borderId="41" xfId="200" applyNumberFormat="1" applyFont="1" applyFill="1" applyBorder="1" applyAlignment="1">
      <alignment horizontal="right" vertical="top" wrapText="1"/>
    </xf>
    <xf numFmtId="0" fontId="3" fillId="51" borderId="35" xfId="200" applyFont="1" applyFill="1" applyBorder="1" applyAlignment="1">
      <alignment vertical="top"/>
    </xf>
    <xf numFmtId="0" fontId="3" fillId="0" borderId="70" xfId="200" applyFont="1" applyBorder="1" applyAlignment="1">
      <alignment horizontal="center" vertical="top" wrapText="1"/>
    </xf>
    <xf numFmtId="0" fontId="3" fillId="51" borderId="24" xfId="200" applyFont="1" applyFill="1" applyBorder="1" applyAlignment="1">
      <alignment vertical="top"/>
    </xf>
    <xf numFmtId="0" fontId="3" fillId="0" borderId="71" xfId="200" applyFont="1" applyBorder="1" applyAlignment="1">
      <alignment horizontal="center" vertical="top" wrapText="1"/>
    </xf>
    <xf numFmtId="0" fontId="3" fillId="51" borderId="41" xfId="200" applyFont="1" applyFill="1" applyBorder="1" applyAlignment="1">
      <alignment vertical="top"/>
    </xf>
    <xf numFmtId="0" fontId="3" fillId="0" borderId="46" xfId="200" applyFont="1" applyBorder="1" applyAlignment="1">
      <alignment vertical="top" wrapText="1"/>
    </xf>
    <xf numFmtId="0" fontId="3" fillId="0" borderId="72" xfId="200" applyFont="1" applyBorder="1" applyAlignment="1">
      <alignment horizontal="center" vertical="top" wrapText="1"/>
    </xf>
    <xf numFmtId="0" fontId="3" fillId="0" borderId="27" xfId="200" applyFont="1" applyBorder="1" applyAlignment="1">
      <alignment vertical="top" wrapText="1"/>
    </xf>
    <xf numFmtId="0" fontId="3" fillId="0" borderId="41" xfId="200" applyFont="1" applyBorder="1" applyAlignment="1">
      <alignment vertical="top" wrapText="1"/>
    </xf>
    <xf numFmtId="0" fontId="3" fillId="51" borderId="57" xfId="200" applyFont="1" applyFill="1" applyBorder="1" applyAlignment="1">
      <alignment vertical="top"/>
    </xf>
    <xf numFmtId="0" fontId="3" fillId="0" borderId="0" xfId="200" applyFont="1" applyBorder="1" applyAlignment="1">
      <alignment horizontal="center" vertical="top" wrapText="1"/>
    </xf>
    <xf numFmtId="2" fontId="3" fillId="0" borderId="62" xfId="200" applyNumberFormat="1" applyFont="1" applyFill="1" applyBorder="1" applyAlignment="1">
      <alignment horizontal="left" vertical="top" wrapText="1" indent="1"/>
    </xf>
    <xf numFmtId="43" fontId="3" fillId="0" borderId="27" xfId="76" applyFont="1" applyFill="1" applyBorder="1" applyAlignment="1">
      <alignment vertical="top" wrapText="1"/>
    </xf>
    <xf numFmtId="0" fontId="3" fillId="51" borderId="42" xfId="200" applyFont="1" applyFill="1" applyBorder="1" applyAlignment="1">
      <alignment vertical="top"/>
    </xf>
    <xf numFmtId="0" fontId="3" fillId="0" borderId="18" xfId="200" applyFont="1" applyBorder="1" applyAlignment="1">
      <alignment horizontal="center" vertical="top" wrapText="1"/>
    </xf>
    <xf numFmtId="2" fontId="3" fillId="0" borderId="55" xfId="200" applyNumberFormat="1" applyFont="1" applyFill="1" applyBorder="1" applyAlignment="1">
      <alignment vertical="top" wrapText="1"/>
    </xf>
    <xf numFmtId="0" fontId="3" fillId="0" borderId="27" xfId="200" applyFont="1" applyBorder="1" applyAlignment="1">
      <alignment horizontal="right" vertical="top" wrapText="1"/>
    </xf>
    <xf numFmtId="0" fontId="3" fillId="0" borderId="41" xfId="200" applyFont="1" applyBorder="1" applyAlignment="1">
      <alignment horizontal="right" vertical="top" wrapText="1"/>
    </xf>
    <xf numFmtId="49" fontId="3" fillId="0" borderId="65" xfId="200" applyNumberFormat="1" applyFont="1" applyFill="1" applyBorder="1" applyAlignment="1">
      <alignment horizontal="left" vertical="top" wrapText="1" indent="1"/>
    </xf>
    <xf numFmtId="0" fontId="3" fillId="0" borderId="55" xfId="200" applyFont="1" applyFill="1" applyBorder="1" applyAlignment="1">
      <alignment vertical="top" wrapText="1"/>
    </xf>
    <xf numFmtId="187" fontId="3" fillId="0" borderId="17" xfId="76" applyNumberFormat="1" applyFont="1" applyFill="1" applyBorder="1" applyAlignment="1">
      <alignment vertical="top" wrapText="1"/>
    </xf>
    <xf numFmtId="187" fontId="3" fillId="0" borderId="24" xfId="76" applyNumberFormat="1" applyFont="1" applyFill="1" applyBorder="1" applyAlignment="1">
      <alignment vertical="top" wrapText="1"/>
    </xf>
    <xf numFmtId="2" fontId="3" fillId="0" borderId="40" xfId="200" applyNumberFormat="1" applyFont="1" applyBorder="1" applyAlignment="1">
      <alignment vertical="top" wrapText="1"/>
    </xf>
    <xf numFmtId="43" fontId="3" fillId="0" borderId="62" xfId="200" applyNumberFormat="1" applyFont="1" applyFill="1" applyBorder="1" applyAlignment="1">
      <alignment vertical="top" wrapText="1"/>
    </xf>
    <xf numFmtId="2" fontId="3" fillId="0" borderId="40" xfId="200" applyNumberFormat="1" applyFont="1" applyFill="1" applyBorder="1" applyAlignment="1">
      <alignment vertical="top" wrapText="1"/>
    </xf>
    <xf numFmtId="189" fontId="3" fillId="0" borderId="40" xfId="200" applyNumberFormat="1" applyFont="1" applyFill="1" applyBorder="1" applyAlignment="1">
      <alignment vertical="top" wrapText="1"/>
    </xf>
    <xf numFmtId="49" fontId="3" fillId="0" borderId="62" xfId="200" applyNumberFormat="1" applyFont="1" applyFill="1" applyBorder="1" applyAlignment="1">
      <alignment horizontal="left" vertical="top" wrapText="1" indent="1"/>
    </xf>
    <xf numFmtId="43" fontId="3" fillId="0" borderId="40" xfId="200" applyNumberFormat="1" applyFont="1" applyFill="1" applyBorder="1" applyAlignment="1">
      <alignment vertical="top" wrapText="1"/>
    </xf>
    <xf numFmtId="43" fontId="84" fillId="0" borderId="62" xfId="200" applyNumberFormat="1" applyFont="1" applyFill="1" applyBorder="1" applyAlignment="1">
      <alignment vertical="top" wrapText="1"/>
    </xf>
    <xf numFmtId="2" fontId="84" fillId="0" borderId="40" xfId="200" applyNumberFormat="1" applyFont="1" applyFill="1" applyBorder="1" applyAlignment="1">
      <alignment vertical="top" wrapText="1"/>
    </xf>
    <xf numFmtId="189" fontId="86" fillId="0" borderId="40" xfId="200" applyNumberFormat="1" applyFont="1" applyFill="1" applyBorder="1" applyAlignment="1">
      <alignment vertical="top" wrapText="1"/>
    </xf>
    <xf numFmtId="49" fontId="3" fillId="0" borderId="63" xfId="200" applyNumberFormat="1" applyFont="1" applyFill="1" applyBorder="1" applyAlignment="1">
      <alignment horizontal="left" vertical="top" wrapText="1" indent="1"/>
    </xf>
    <xf numFmtId="43" fontId="84" fillId="0" borderId="40" xfId="200" applyNumberFormat="1" applyFont="1" applyFill="1" applyBorder="1" applyAlignment="1">
      <alignment vertical="top" wrapText="1"/>
    </xf>
    <xf numFmtId="2" fontId="3" fillId="0" borderId="30" xfId="200" applyNumberFormat="1" applyFont="1" applyBorder="1" applyAlignment="1">
      <alignment vertical="top" wrapText="1"/>
    </xf>
    <xf numFmtId="43" fontId="3" fillId="0" borderId="66" xfId="200" applyNumberFormat="1" applyFont="1" applyFill="1" applyBorder="1" applyAlignment="1">
      <alignment vertical="top" wrapText="1"/>
    </xf>
    <xf numFmtId="49" fontId="3" fillId="0" borderId="66" xfId="200" applyNumberFormat="1" applyFont="1" applyFill="1" applyBorder="1" applyAlignment="1">
      <alignment horizontal="left" vertical="top" wrapText="1" indent="1"/>
    </xf>
    <xf numFmtId="43" fontId="3" fillId="0" borderId="30" xfId="200" applyNumberFormat="1" applyFont="1" applyFill="1" applyBorder="1" applyAlignment="1">
      <alignment vertical="top" wrapText="1"/>
    </xf>
    <xf numFmtId="0" fontId="84" fillId="0" borderId="36" xfId="200" applyFont="1" applyBorder="1" applyAlignment="1">
      <alignment vertical="top" wrapText="1"/>
    </xf>
    <xf numFmtId="187" fontId="3" fillId="0" borderId="30" xfId="200" applyNumberFormat="1" applyFont="1" applyFill="1" applyBorder="1" applyAlignment="1">
      <alignment vertical="top" wrapText="1"/>
    </xf>
    <xf numFmtId="187" fontId="88" fillId="69" borderId="36" xfId="76" applyNumberFormat="1" applyFont="1" applyFill="1" applyBorder="1" applyAlignment="1">
      <alignment horizontal="left" vertical="top" wrapText="1"/>
    </xf>
    <xf numFmtId="43" fontId="3" fillId="0" borderId="27" xfId="106" applyFont="1" applyBorder="1" applyAlignment="1">
      <alignment vertical="top" wrapText="1"/>
    </xf>
    <xf numFmtId="0" fontId="84" fillId="0" borderId="49" xfId="200" applyFont="1" applyBorder="1" applyAlignment="1">
      <alignment vertical="top" wrapText="1"/>
    </xf>
    <xf numFmtId="43" fontId="3" fillId="0" borderId="40" xfId="106" applyFont="1" applyBorder="1" applyAlignment="1">
      <alignment vertical="top" wrapText="1"/>
    </xf>
    <xf numFmtId="187" fontId="3" fillId="0" borderId="62" xfId="200" applyNumberFormat="1" applyFont="1" applyFill="1" applyBorder="1" applyAlignment="1">
      <alignment vertical="top" wrapText="1"/>
    </xf>
    <xf numFmtId="187" fontId="3" fillId="0" borderId="40" xfId="200" applyNumberFormat="1" applyFont="1" applyFill="1" applyBorder="1" applyAlignment="1">
      <alignment vertical="top" wrapText="1"/>
    </xf>
    <xf numFmtId="43" fontId="3" fillId="0" borderId="30" xfId="106" applyFont="1" applyBorder="1" applyAlignment="1">
      <alignment vertical="top" wrapText="1"/>
    </xf>
    <xf numFmtId="187" fontId="3" fillId="0" borderId="66" xfId="200" applyNumberFormat="1" applyFont="1" applyFill="1" applyBorder="1" applyAlignment="1">
      <alignment vertical="top" wrapText="1"/>
    </xf>
    <xf numFmtId="49" fontId="3" fillId="0" borderId="40" xfId="200" applyNumberFormat="1" applyFont="1" applyFill="1" applyBorder="1" applyAlignment="1">
      <alignment horizontal="left" vertical="top" wrapText="1" indent="1"/>
    </xf>
    <xf numFmtId="49" fontId="3" fillId="0" borderId="27" xfId="200" applyNumberFormat="1" applyFont="1" applyFill="1" applyBorder="1" applyAlignment="1">
      <alignment horizontal="left" vertical="top" wrapText="1" indent="1"/>
    </xf>
    <xf numFmtId="0" fontId="90" fillId="0" borderId="98" xfId="0" applyFont="1" applyFill="1" applyBorder="1" applyAlignment="1">
      <alignment horizontal="left" vertical="center" wrapText="1"/>
    </xf>
    <xf numFmtId="0" fontId="91" fillId="0" borderId="98" xfId="163" applyFont="1" applyFill="1" applyBorder="1" applyAlignment="1">
      <alignment horizontal="left" vertical="center" wrapText="1"/>
    </xf>
    <xf numFmtId="0" fontId="0" fillId="0" borderId="0" xfId="0" applyFill="1"/>
    <xf numFmtId="0" fontId="92" fillId="0" borderId="99" xfId="0" applyFont="1" applyFill="1" applyBorder="1" applyAlignment="1">
      <alignment horizontal="center" vertical="center" wrapText="1"/>
    </xf>
    <xf numFmtId="0" fontId="91" fillId="0" borderId="99" xfId="163" applyFont="1" applyFill="1" applyBorder="1" applyAlignment="1">
      <alignment horizontal="left" vertical="center" wrapText="1"/>
    </xf>
    <xf numFmtId="0" fontId="93" fillId="0" borderId="99" xfId="0" applyFont="1" applyFill="1" applyBorder="1" applyAlignment="1">
      <alignment horizontal="left" vertical="center" wrapText="1"/>
    </xf>
    <xf numFmtId="0" fontId="7" fillId="50" borderId="22" xfId="200" applyFont="1" applyFill="1" applyBorder="1" applyAlignment="1">
      <alignment vertical="top" wrapText="1"/>
    </xf>
    <xf numFmtId="0" fontId="7" fillId="59" borderId="22" xfId="200" applyFont="1" applyFill="1" applyBorder="1" applyAlignment="1">
      <alignment vertical="top" wrapText="1"/>
    </xf>
    <xf numFmtId="0" fontId="7" fillId="59" borderId="23" xfId="200" applyFont="1" applyFill="1" applyBorder="1" applyAlignment="1">
      <alignment vertical="top" wrapText="1"/>
    </xf>
    <xf numFmtId="0" fontId="80" fillId="0" borderId="22" xfId="200" applyFont="1" applyFill="1" applyBorder="1" applyAlignment="1">
      <alignment vertical="top"/>
    </xf>
    <xf numFmtId="0" fontId="7" fillId="47" borderId="22" xfId="200" applyFont="1" applyFill="1" applyBorder="1" applyAlignment="1">
      <alignment horizontal="right" vertical="top" wrapText="1"/>
    </xf>
    <xf numFmtId="43" fontId="80" fillId="0" borderId="38" xfId="76" applyFont="1" applyFill="1" applyBorder="1" applyAlignment="1">
      <alignment horizontal="center" vertical="top"/>
    </xf>
    <xf numFmtId="187" fontId="83" fillId="0" borderId="22" xfId="76" applyNumberFormat="1" applyFont="1" applyFill="1" applyBorder="1" applyAlignment="1">
      <alignment horizontal="right" vertical="top" wrapText="1"/>
    </xf>
    <xf numFmtId="187" fontId="79" fillId="0" borderId="65" xfId="200" applyNumberFormat="1" applyFont="1" applyFill="1" applyBorder="1" applyAlignment="1">
      <alignment vertical="top" wrapText="1"/>
    </xf>
    <xf numFmtId="187" fontId="79" fillId="0" borderId="27" xfId="200" applyNumberFormat="1" applyFont="1" applyFill="1" applyBorder="1" applyAlignment="1">
      <alignment vertical="top" wrapText="1"/>
    </xf>
    <xf numFmtId="43" fontId="79" fillId="0" borderId="62" xfId="200" applyNumberFormat="1" applyFont="1" applyFill="1" applyBorder="1" applyAlignment="1">
      <alignment vertical="top" wrapText="1"/>
    </xf>
    <xf numFmtId="189" fontId="79" fillId="0" borderId="40" xfId="200" applyNumberFormat="1" applyFont="1" applyFill="1" applyBorder="1" applyAlignment="1">
      <alignment vertical="top" wrapText="1"/>
    </xf>
    <xf numFmtId="49" fontId="3" fillId="0" borderId="27" xfId="200" applyNumberFormat="1" applyFont="1" applyFill="1" applyBorder="1" applyAlignment="1">
      <alignment vertical="top" wrapText="1"/>
    </xf>
    <xf numFmtId="189" fontId="79" fillId="0" borderId="27" xfId="200" applyNumberFormat="1" applyFont="1" applyFill="1" applyBorder="1" applyAlignment="1">
      <alignment vertical="top" wrapText="1"/>
    </xf>
    <xf numFmtId="187" fontId="79" fillId="0" borderId="65" xfId="76" applyNumberFormat="1" applyFont="1" applyFill="1" applyBorder="1" applyAlignment="1">
      <alignment horizontal="right" vertical="top" wrapText="1"/>
    </xf>
    <xf numFmtId="187" fontId="79" fillId="0" borderId="27" xfId="76" applyNumberFormat="1" applyFont="1" applyFill="1" applyBorder="1" applyAlignment="1">
      <alignment vertical="top" wrapText="1"/>
    </xf>
    <xf numFmtId="0" fontId="3" fillId="0" borderId="40" xfId="200" applyFont="1" applyBorder="1" applyAlignment="1">
      <alignment horizontal="right" vertical="top" wrapText="1"/>
    </xf>
    <xf numFmtId="0" fontId="3" fillId="0" borderId="57" xfId="200" applyFont="1" applyBorder="1" applyAlignment="1">
      <alignment horizontal="right" vertical="top" wrapText="1"/>
    </xf>
    <xf numFmtId="2" fontId="3" fillId="0" borderId="40" xfId="200" applyNumberFormat="1" applyFont="1" applyFill="1" applyBorder="1" applyAlignment="1">
      <alignment horizontal="left" vertical="top" wrapText="1" indent="1"/>
    </xf>
    <xf numFmtId="0" fontId="3" fillId="0" borderId="55" xfId="200" applyFont="1" applyBorder="1" applyAlignment="1">
      <alignment horizontal="right" vertical="top" wrapText="1"/>
    </xf>
    <xf numFmtId="189" fontId="4" fillId="0" borderId="55" xfId="200" applyNumberFormat="1" applyFont="1" applyFill="1" applyBorder="1" applyAlignment="1">
      <alignment vertical="top" wrapText="1"/>
    </xf>
    <xf numFmtId="2" fontId="3" fillId="0" borderId="63" xfId="200" applyNumberFormat="1" applyFont="1" applyFill="1" applyBorder="1" applyAlignment="1">
      <alignment horizontal="left" vertical="top" wrapText="1" indent="1"/>
    </xf>
    <xf numFmtId="187" fontId="3" fillId="0" borderId="27" xfId="200" applyNumberFormat="1" applyFont="1" applyFill="1" applyBorder="1" applyAlignment="1">
      <alignment horizontal="right" vertical="top" wrapText="1"/>
    </xf>
    <xf numFmtId="187" fontId="79" fillId="0" borderId="65" xfId="200" applyNumberFormat="1" applyFont="1" applyFill="1" applyBorder="1" applyAlignment="1">
      <alignment horizontal="left" vertical="top" wrapText="1"/>
    </xf>
    <xf numFmtId="3" fontId="3" fillId="0" borderId="55" xfId="200" applyNumberFormat="1" applyFont="1" applyBorder="1" applyAlignment="1">
      <alignment horizontal="right" vertical="top" wrapText="1"/>
    </xf>
    <xf numFmtId="3" fontId="3" fillId="0" borderId="42" xfId="200" applyNumberFormat="1" applyFont="1" applyBorder="1" applyAlignment="1">
      <alignment horizontal="right" vertical="top" wrapText="1"/>
    </xf>
    <xf numFmtId="49" fontId="3" fillId="0" borderId="54" xfId="200" applyNumberFormat="1" applyFont="1" applyFill="1" applyBorder="1" applyAlignment="1">
      <alignment horizontal="left" vertical="top" wrapText="1" indent="1"/>
    </xf>
    <xf numFmtId="3" fontId="7" fillId="50" borderId="36" xfId="200" applyNumberFormat="1" applyFont="1" applyFill="1" applyBorder="1" applyAlignment="1">
      <alignment horizontal="center" vertical="top" wrapText="1"/>
    </xf>
    <xf numFmtId="3" fontId="7" fillId="50" borderId="30" xfId="200" applyNumberFormat="1" applyFont="1" applyFill="1" applyBorder="1" applyAlignment="1">
      <alignment horizontal="right" vertical="top" wrapText="1"/>
    </xf>
    <xf numFmtId="4" fontId="7" fillId="59" borderId="30" xfId="200" applyNumberFormat="1" applyFont="1" applyFill="1" applyBorder="1" applyAlignment="1">
      <alignment horizontal="right" vertical="top" wrapText="1"/>
    </xf>
    <xf numFmtId="4" fontId="7" fillId="59" borderId="31" xfId="200" applyNumberFormat="1" applyFont="1" applyFill="1" applyBorder="1" applyAlignment="1">
      <alignment horizontal="right" vertical="top" wrapText="1"/>
    </xf>
    <xf numFmtId="187" fontId="83" fillId="0" borderId="22" xfId="76" applyNumberFormat="1" applyFont="1" applyFill="1" applyBorder="1" applyAlignment="1">
      <alignment horizontal="center" vertical="top" wrapText="1"/>
    </xf>
    <xf numFmtId="187" fontId="7" fillId="0" borderId="57" xfId="76" applyNumberFormat="1" applyFont="1" applyFill="1" applyBorder="1" applyAlignment="1">
      <alignment vertical="top"/>
    </xf>
    <xf numFmtId="0" fontId="79" fillId="0" borderId="63" xfId="200" applyFont="1" applyFill="1" applyBorder="1" applyAlignment="1">
      <alignment horizontal="right" vertical="top" wrapText="1"/>
    </xf>
    <xf numFmtId="49" fontId="88" fillId="50" borderId="69" xfId="200" applyNumberFormat="1" applyFont="1" applyFill="1" applyBorder="1" applyAlignment="1">
      <alignment horizontal="center" vertical="top" wrapText="1"/>
    </xf>
    <xf numFmtId="43" fontId="3" fillId="51" borderId="65" xfId="76" applyFont="1" applyFill="1" applyBorder="1" applyAlignment="1">
      <alignment horizontal="right" vertical="top" wrapText="1"/>
    </xf>
    <xf numFmtId="43" fontId="3" fillId="51" borderId="27" xfId="76" applyFont="1" applyFill="1" applyBorder="1" applyAlignment="1">
      <alignment vertical="top" wrapText="1"/>
    </xf>
    <xf numFmtId="43" fontId="4" fillId="51" borderId="41" xfId="76" applyFont="1" applyFill="1" applyBorder="1" applyAlignment="1">
      <alignment vertical="top" wrapText="1"/>
    </xf>
    <xf numFmtId="0" fontId="3" fillId="51" borderId="37" xfId="200" applyFont="1" applyFill="1" applyBorder="1" applyAlignment="1">
      <alignment vertical="top"/>
    </xf>
    <xf numFmtId="0" fontId="3" fillId="0" borderId="52" xfId="200" applyFont="1" applyBorder="1" applyAlignment="1">
      <alignment vertical="top" wrapText="1"/>
    </xf>
    <xf numFmtId="0" fontId="3" fillId="0" borderId="28" xfId="200" applyFont="1" applyBorder="1" applyAlignment="1">
      <alignment horizontal="center" vertical="top" wrapText="1"/>
    </xf>
    <xf numFmtId="0" fontId="3" fillId="0" borderId="73" xfId="200" applyFont="1" applyBorder="1" applyAlignment="1">
      <alignment horizontal="center" vertical="top" wrapText="1"/>
    </xf>
    <xf numFmtId="0" fontId="3" fillId="0" borderId="28" xfId="200" applyFont="1" applyBorder="1" applyAlignment="1">
      <alignment vertical="top" wrapText="1"/>
    </xf>
    <xf numFmtId="0" fontId="3" fillId="0" borderId="37" xfId="200" applyFont="1" applyBorder="1" applyAlignment="1">
      <alignment vertical="top" wrapText="1"/>
    </xf>
    <xf numFmtId="187" fontId="3" fillId="0" borderId="62" xfId="200" applyNumberFormat="1" applyFont="1" applyFill="1" applyBorder="1" applyAlignment="1">
      <alignment horizontal="left" vertical="top" wrapText="1"/>
    </xf>
    <xf numFmtId="187" fontId="7" fillId="0" borderId="38" xfId="76" applyNumberFormat="1" applyFont="1" applyFill="1" applyBorder="1" applyAlignment="1">
      <alignment horizontal="right" vertical="top" wrapText="1"/>
    </xf>
    <xf numFmtId="3" fontId="3" fillId="0" borderId="40" xfId="200" applyNumberFormat="1" applyFont="1" applyBorder="1" applyAlignment="1">
      <alignment horizontal="right" vertical="top" wrapText="1"/>
    </xf>
    <xf numFmtId="3" fontId="3" fillId="0" borderId="57" xfId="200" applyNumberFormat="1" applyFont="1" applyBorder="1" applyAlignment="1">
      <alignment horizontal="right" vertical="top" wrapText="1"/>
    </xf>
    <xf numFmtId="2" fontId="3" fillId="0" borderId="55" xfId="200" applyNumberFormat="1" applyFont="1" applyBorder="1" applyAlignment="1">
      <alignment vertical="top" wrapText="1"/>
    </xf>
    <xf numFmtId="43" fontId="3" fillId="0" borderId="63" xfId="200" applyNumberFormat="1" applyFont="1" applyFill="1" applyBorder="1" applyAlignment="1">
      <alignment vertical="top" wrapText="1"/>
    </xf>
    <xf numFmtId="43" fontId="3" fillId="0" borderId="55" xfId="200" applyNumberFormat="1" applyFont="1" applyFill="1" applyBorder="1" applyAlignment="1">
      <alignment vertical="top" wrapText="1"/>
    </xf>
    <xf numFmtId="0" fontId="3" fillId="51" borderId="74" xfId="200" applyFont="1" applyFill="1" applyBorder="1" applyAlignment="1">
      <alignment vertical="top"/>
    </xf>
    <xf numFmtId="0" fontId="3" fillId="0" borderId="75" xfId="200" applyFont="1" applyBorder="1" applyAlignment="1">
      <alignment vertical="top" wrapText="1"/>
    </xf>
    <xf numFmtId="0" fontId="3" fillId="0" borderId="76" xfId="200" applyFont="1" applyBorder="1" applyAlignment="1">
      <alignment horizontal="center" vertical="top" wrapText="1"/>
    </xf>
    <xf numFmtId="0" fontId="3" fillId="0" borderId="76" xfId="200" applyFont="1" applyBorder="1" applyAlignment="1">
      <alignment horizontal="right" vertical="top" wrapText="1"/>
    </xf>
    <xf numFmtId="0" fontId="3" fillId="0" borderId="74" xfId="200" applyFont="1" applyBorder="1" applyAlignment="1">
      <alignment horizontal="right" vertical="top" wrapText="1"/>
    </xf>
    <xf numFmtId="2" fontId="3" fillId="0" borderId="77" xfId="200" applyNumberFormat="1" applyFont="1" applyFill="1" applyBorder="1" applyAlignment="1">
      <alignment horizontal="left" vertical="top" wrapText="1" indent="1"/>
    </xf>
    <xf numFmtId="2" fontId="3" fillId="0" borderId="76" xfId="200" applyNumberFormat="1" applyFont="1" applyFill="1" applyBorder="1" applyAlignment="1">
      <alignment horizontal="left" vertical="top" wrapText="1" indent="1"/>
    </xf>
    <xf numFmtId="187" fontId="79" fillId="0" borderId="63" xfId="200" applyNumberFormat="1" applyFont="1" applyFill="1" applyBorder="1" applyAlignment="1">
      <alignment horizontal="left" vertical="top" wrapText="1"/>
    </xf>
    <xf numFmtId="187" fontId="79" fillId="0" borderId="55" xfId="200" applyNumberFormat="1" applyFont="1" applyFill="1" applyBorder="1" applyAlignment="1">
      <alignment horizontal="right" vertical="top" wrapText="1"/>
    </xf>
    <xf numFmtId="189" fontId="79" fillId="0" borderId="55" xfId="200" applyNumberFormat="1" applyFont="1" applyFill="1" applyBorder="1" applyAlignment="1">
      <alignment vertical="top" wrapText="1"/>
    </xf>
    <xf numFmtId="49" fontId="88" fillId="69" borderId="54" xfId="76" applyNumberFormat="1" applyFont="1" applyFill="1" applyBorder="1" applyAlignment="1">
      <alignment horizontal="center" vertical="top" wrapText="1"/>
    </xf>
    <xf numFmtId="0" fontId="94" fillId="70" borderId="47" xfId="200" applyFont="1" applyFill="1" applyBorder="1" applyAlignment="1">
      <alignment horizontal="center" vertical="center" wrapText="1"/>
    </xf>
    <xf numFmtId="0" fontId="94" fillId="70" borderId="47" xfId="200" applyFont="1" applyFill="1" applyBorder="1" applyAlignment="1">
      <alignment vertical="center" wrapText="1"/>
    </xf>
    <xf numFmtId="0" fontId="94" fillId="70" borderId="78" xfId="200" applyFont="1" applyFill="1" applyBorder="1" applyAlignment="1">
      <alignment vertical="center" wrapText="1"/>
    </xf>
    <xf numFmtId="0" fontId="95" fillId="70" borderId="79" xfId="200" applyFont="1" applyFill="1" applyBorder="1" applyAlignment="1">
      <alignment horizontal="center" vertical="center" wrapText="1"/>
    </xf>
    <xf numFmtId="0" fontId="95" fillId="70" borderId="80" xfId="200" applyFont="1" applyFill="1" applyBorder="1" applyAlignment="1">
      <alignment horizontal="center" vertical="center" wrapText="1"/>
    </xf>
    <xf numFmtId="189" fontId="88" fillId="70" borderId="80" xfId="200" applyNumberFormat="1" applyFont="1" applyFill="1" applyBorder="1" applyAlignment="1">
      <alignment horizontal="center" vertical="center" wrapText="1"/>
    </xf>
    <xf numFmtId="0" fontId="95" fillId="70" borderId="50" xfId="200" applyFont="1" applyFill="1" applyBorder="1" applyAlignment="1">
      <alignment horizontal="center" vertical="center" wrapText="1"/>
    </xf>
    <xf numFmtId="0" fontId="3" fillId="0" borderId="57" xfId="200" applyFont="1" applyFill="1" applyBorder="1" applyAlignment="1">
      <alignment vertical="top"/>
    </xf>
    <xf numFmtId="0" fontId="3" fillId="0" borderId="49" xfId="200" applyFont="1" applyFill="1" applyBorder="1" applyAlignment="1">
      <alignment vertical="top" wrapText="1"/>
    </xf>
    <xf numFmtId="0" fontId="3" fillId="0" borderId="40" xfId="200" applyFont="1" applyFill="1" applyBorder="1" applyAlignment="1">
      <alignment horizontal="center" vertical="top" wrapText="1"/>
    </xf>
    <xf numFmtId="0" fontId="7" fillId="0" borderId="57" xfId="200" applyFont="1" applyFill="1" applyBorder="1" applyAlignment="1">
      <alignment horizontal="center" vertical="top" wrapText="1"/>
    </xf>
    <xf numFmtId="0" fontId="3" fillId="0" borderId="40" xfId="200" applyFont="1" applyFill="1" applyBorder="1" applyAlignment="1">
      <alignment horizontal="right" vertical="top" wrapText="1"/>
    </xf>
    <xf numFmtId="0" fontId="3" fillId="0" borderId="57" xfId="200" applyFont="1" applyFill="1" applyBorder="1" applyAlignment="1">
      <alignment horizontal="right" vertical="top" wrapText="1"/>
    </xf>
    <xf numFmtId="0" fontId="3" fillId="0" borderId="49" xfId="200" applyFont="1" applyFill="1" applyBorder="1" applyAlignment="1">
      <alignment horizontal="left" vertical="top" wrapText="1" indent="1"/>
    </xf>
    <xf numFmtId="0" fontId="88" fillId="70" borderId="47" xfId="200" applyFont="1" applyFill="1" applyBorder="1" applyAlignment="1">
      <alignment vertical="top" wrapText="1"/>
    </xf>
    <xf numFmtId="0" fontId="88" fillId="70" borderId="78" xfId="200" applyFont="1" applyFill="1" applyBorder="1" applyAlignment="1">
      <alignment vertical="top" wrapText="1"/>
    </xf>
    <xf numFmtId="0" fontId="95" fillId="70" borderId="79" xfId="200" applyFont="1" applyFill="1" applyBorder="1" applyAlignment="1">
      <alignment horizontal="center" vertical="top" wrapText="1"/>
    </xf>
    <xf numFmtId="0" fontId="95" fillId="70" borderId="80" xfId="200" applyFont="1" applyFill="1" applyBorder="1" applyAlignment="1">
      <alignment vertical="top" wrapText="1"/>
    </xf>
    <xf numFmtId="189" fontId="88" fillId="70" borderId="80" xfId="200" applyNumberFormat="1" applyFont="1" applyFill="1" applyBorder="1" applyAlignment="1">
      <alignment vertical="top" wrapText="1"/>
    </xf>
    <xf numFmtId="49" fontId="5" fillId="70" borderId="50" xfId="200" applyNumberFormat="1" applyFont="1" applyFill="1" applyBorder="1" applyAlignment="1">
      <alignment horizontal="center" vertical="center" wrapText="1"/>
    </xf>
    <xf numFmtId="0" fontId="5" fillId="70" borderId="79" xfId="200" applyFont="1" applyFill="1" applyBorder="1" applyAlignment="1">
      <alignment horizontal="left" vertical="center" wrapText="1" indent="1"/>
    </xf>
    <xf numFmtId="0" fontId="5" fillId="70" borderId="80" xfId="200" applyFont="1" applyFill="1" applyBorder="1" applyAlignment="1">
      <alignment vertical="center" wrapText="1"/>
    </xf>
    <xf numFmtId="2" fontId="3" fillId="0" borderId="62" xfId="200" quotePrefix="1" applyNumberFormat="1" applyFont="1" applyFill="1" applyBorder="1" applyAlignment="1">
      <alignment horizontal="left" vertical="top" wrapText="1" indent="1"/>
    </xf>
    <xf numFmtId="0" fontId="3" fillId="0" borderId="24" xfId="200" applyFont="1" applyFill="1" applyBorder="1" applyAlignment="1">
      <alignment vertical="top"/>
    </xf>
    <xf numFmtId="0" fontId="7" fillId="0" borderId="26" xfId="200" applyFont="1" applyFill="1" applyBorder="1" applyAlignment="1">
      <alignment vertical="top" wrapText="1"/>
    </xf>
    <xf numFmtId="0" fontId="3" fillId="0" borderId="17" xfId="200" applyFont="1" applyFill="1" applyBorder="1" applyAlignment="1">
      <alignment horizontal="center" vertical="top" wrapText="1"/>
    </xf>
    <xf numFmtId="0" fontId="4" fillId="0" borderId="17" xfId="200" applyFont="1" applyFill="1" applyBorder="1" applyAlignment="1">
      <alignment horizontal="right" vertical="top" wrapText="1"/>
    </xf>
    <xf numFmtId="0" fontId="4" fillId="0" borderId="24" xfId="200" applyFont="1" applyFill="1" applyBorder="1" applyAlignment="1">
      <alignment horizontal="right" vertical="top" wrapText="1"/>
    </xf>
    <xf numFmtId="0" fontId="3" fillId="0" borderId="26" xfId="200" applyFont="1" applyFill="1" applyBorder="1" applyAlignment="1">
      <alignment horizontal="left" vertical="top" wrapText="1" indent="1"/>
    </xf>
    <xf numFmtId="0" fontId="94" fillId="70" borderId="47" xfId="200" applyFont="1" applyFill="1" applyBorder="1" applyAlignment="1">
      <alignment horizontal="center" vertical="top" wrapText="1"/>
    </xf>
    <xf numFmtId="0" fontId="4" fillId="70" borderId="47" xfId="200" applyFont="1" applyFill="1" applyBorder="1" applyAlignment="1">
      <alignment vertical="center" wrapText="1"/>
    </xf>
    <xf numFmtId="0" fontId="4" fillId="70" borderId="78" xfId="200" applyFont="1" applyFill="1" applyBorder="1" applyAlignment="1">
      <alignment vertical="center" wrapText="1"/>
    </xf>
    <xf numFmtId="0" fontId="4" fillId="70" borderId="79" xfId="200" applyFont="1" applyFill="1" applyBorder="1" applyAlignment="1">
      <alignment horizontal="center" vertical="center" wrapText="1"/>
    </xf>
    <xf numFmtId="0" fontId="4" fillId="70" borderId="80" xfId="200" applyFont="1" applyFill="1" applyBorder="1" applyAlignment="1">
      <alignment vertical="center" wrapText="1"/>
    </xf>
    <xf numFmtId="0" fontId="4" fillId="70" borderId="50" xfId="200" applyFont="1" applyFill="1" applyBorder="1" applyAlignment="1">
      <alignment vertical="center" wrapText="1"/>
    </xf>
    <xf numFmtId="0" fontId="4" fillId="70" borderId="79" xfId="200" applyFont="1" applyFill="1" applyBorder="1" applyAlignment="1">
      <alignment horizontal="left" vertical="center" wrapText="1" indent="1"/>
    </xf>
    <xf numFmtId="187" fontId="88" fillId="69" borderId="46" xfId="76" applyNumberFormat="1" applyFont="1" applyFill="1" applyBorder="1" applyAlignment="1">
      <alignment horizontal="left" vertical="top" wrapText="1"/>
    </xf>
    <xf numFmtId="49" fontId="4" fillId="0" borderId="27" xfId="200" applyNumberFormat="1" applyFont="1" applyFill="1" applyBorder="1" applyAlignment="1">
      <alignment horizontal="left" vertical="top" wrapText="1" indent="1"/>
    </xf>
    <xf numFmtId="0" fontId="94" fillId="70" borderId="80" xfId="200" applyFont="1" applyFill="1" applyBorder="1" applyAlignment="1">
      <alignment horizontal="center" vertical="top" wrapText="1"/>
    </xf>
    <xf numFmtId="0" fontId="5" fillId="70" borderId="79" xfId="200" applyFont="1" applyFill="1" applyBorder="1" applyAlignment="1">
      <alignment horizontal="center" vertical="center" wrapText="1"/>
    </xf>
    <xf numFmtId="0" fontId="5" fillId="70" borderId="50" xfId="200" applyFont="1" applyFill="1" applyBorder="1" applyAlignment="1">
      <alignment vertical="center" wrapText="1"/>
    </xf>
    <xf numFmtId="187" fontId="88" fillId="50" borderId="60" xfId="76" applyNumberFormat="1" applyFont="1" applyFill="1" applyBorder="1" applyAlignment="1">
      <alignment horizontal="left" vertical="top" wrapText="1"/>
    </xf>
    <xf numFmtId="49" fontId="3" fillId="0" borderId="49" xfId="200" applyNumberFormat="1" applyFont="1" applyFill="1" applyBorder="1" applyAlignment="1">
      <alignment horizontal="left" vertical="top" wrapText="1" indent="1"/>
    </xf>
    <xf numFmtId="43" fontId="3" fillId="0" borderId="64" xfId="76" applyFont="1" applyFill="1" applyBorder="1" applyAlignment="1">
      <alignment horizontal="right" vertical="top" wrapText="1"/>
    </xf>
    <xf numFmtId="43" fontId="3" fillId="0" borderId="17" xfId="76" applyFont="1" applyFill="1" applyBorder="1" applyAlignment="1">
      <alignment horizontal="right" vertical="top" wrapText="1"/>
    </xf>
    <xf numFmtId="49" fontId="3" fillId="0" borderId="81" xfId="200" applyNumberFormat="1" applyFont="1" applyFill="1" applyBorder="1" applyAlignment="1">
      <alignment horizontal="left" vertical="top" wrapText="1" indent="1"/>
    </xf>
    <xf numFmtId="43" fontId="84" fillId="0" borderId="63" xfId="200" applyNumberFormat="1" applyFont="1" applyFill="1" applyBorder="1" applyAlignment="1">
      <alignment vertical="top" wrapText="1"/>
    </xf>
    <xf numFmtId="2" fontId="84" fillId="0" borderId="55" xfId="200" applyNumberFormat="1" applyFont="1" applyFill="1" applyBorder="1" applyAlignment="1">
      <alignment vertical="top" wrapText="1"/>
    </xf>
    <xf numFmtId="189" fontId="86" fillId="0" borderId="55" xfId="200" applyNumberFormat="1" applyFont="1" applyFill="1" applyBorder="1" applyAlignment="1">
      <alignment vertical="top" wrapText="1"/>
    </xf>
    <xf numFmtId="187" fontId="88" fillId="69" borderId="0" xfId="76" applyNumberFormat="1" applyFont="1" applyFill="1" applyBorder="1" applyAlignment="1">
      <alignment horizontal="left" vertical="top" wrapText="1"/>
    </xf>
    <xf numFmtId="49" fontId="86" fillId="0" borderId="40" xfId="200" applyNumberFormat="1" applyFont="1" applyFill="1" applyBorder="1" applyAlignment="1">
      <alignment horizontal="left" vertical="top" wrapText="1" indent="1"/>
    </xf>
    <xf numFmtId="187" fontId="4" fillId="69" borderId="46" xfId="76" applyNumberFormat="1" applyFont="1" applyFill="1" applyBorder="1" applyAlignment="1">
      <alignment horizontal="left" vertical="top" wrapText="1"/>
    </xf>
    <xf numFmtId="0" fontId="3" fillId="51" borderId="20" xfId="200" applyFont="1" applyFill="1" applyBorder="1" applyAlignment="1">
      <alignment vertical="top"/>
    </xf>
    <xf numFmtId="0" fontId="3" fillId="0" borderId="45" xfId="200" applyFont="1" applyBorder="1" applyAlignment="1">
      <alignment vertical="top" wrapText="1"/>
    </xf>
    <xf numFmtId="0" fontId="3" fillId="0" borderId="13" xfId="200" applyFont="1" applyBorder="1" applyAlignment="1">
      <alignment horizontal="center" vertical="top" wrapText="1"/>
    </xf>
    <xf numFmtId="189" fontId="79" fillId="0" borderId="13" xfId="200" applyNumberFormat="1" applyFont="1" applyFill="1" applyBorder="1" applyAlignment="1">
      <alignment vertical="top" wrapText="1"/>
    </xf>
    <xf numFmtId="43" fontId="3" fillId="71" borderId="68" xfId="76" applyFont="1" applyFill="1" applyBorder="1" applyAlignment="1">
      <alignment horizontal="right" vertical="top" wrapText="1"/>
    </xf>
    <xf numFmtId="43" fontId="3" fillId="71" borderId="82" xfId="76" applyFont="1" applyFill="1" applyBorder="1" applyAlignment="1">
      <alignment horizontal="right" vertical="top" wrapText="1"/>
    </xf>
    <xf numFmtId="187" fontId="3" fillId="69" borderId="49" xfId="76" applyNumberFormat="1" applyFont="1" applyFill="1" applyBorder="1" applyAlignment="1">
      <alignment horizontal="left" vertical="top" wrapText="1"/>
    </xf>
    <xf numFmtId="187" fontId="3" fillId="69" borderId="36" xfId="76" applyNumberFormat="1" applyFont="1" applyFill="1" applyBorder="1" applyAlignment="1">
      <alignment horizontal="left" vertical="top" wrapText="1"/>
    </xf>
    <xf numFmtId="0" fontId="78" fillId="0" borderId="0" xfId="200" applyFont="1" applyBorder="1" applyAlignment="1">
      <alignment horizontal="center"/>
    </xf>
    <xf numFmtId="0" fontId="78" fillId="0" borderId="0" xfId="200" applyFont="1" applyBorder="1" applyAlignment="1">
      <alignment horizontal="center"/>
    </xf>
    <xf numFmtId="43" fontId="84" fillId="0" borderId="62" xfId="76" applyFont="1" applyFill="1" applyBorder="1" applyAlignment="1">
      <alignment horizontal="right" vertical="top" wrapText="1"/>
    </xf>
    <xf numFmtId="43" fontId="84" fillId="0" borderId="40" xfId="76" applyFont="1" applyFill="1" applyBorder="1" applyAlignment="1">
      <alignment horizontal="right" vertical="top" wrapText="1"/>
    </xf>
    <xf numFmtId="187" fontId="84" fillId="0" borderId="65" xfId="76" applyNumberFormat="1" applyFont="1" applyFill="1" applyBorder="1" applyAlignment="1">
      <alignment horizontal="right" vertical="top" wrapText="1"/>
    </xf>
    <xf numFmtId="187" fontId="84" fillId="0" borderId="27" xfId="76" applyNumberFormat="1" applyFont="1" applyFill="1" applyBorder="1" applyAlignment="1">
      <alignment horizontal="right" vertical="top" wrapText="1"/>
    </xf>
    <xf numFmtId="187" fontId="84" fillId="0" borderId="62" xfId="76" applyNumberFormat="1" applyFont="1" applyFill="1" applyBorder="1" applyAlignment="1">
      <alignment horizontal="right" vertical="top" wrapText="1"/>
    </xf>
    <xf numFmtId="187" fontId="84" fillId="0" borderId="40" xfId="76" applyNumberFormat="1" applyFont="1" applyFill="1" applyBorder="1" applyAlignment="1">
      <alignment horizontal="right" vertical="top" wrapText="1"/>
    </xf>
    <xf numFmtId="43" fontId="83" fillId="61" borderId="0" xfId="131" applyFont="1" applyFill="1" applyBorder="1" applyAlignment="1">
      <alignment horizontal="center" vertical="top" wrapText="1"/>
    </xf>
    <xf numFmtId="0" fontId="84" fillId="61" borderId="0" xfId="200" applyFont="1" applyFill="1"/>
    <xf numFmtId="0" fontId="3" fillId="0" borderId="57" xfId="200" applyFont="1" applyBorder="1" applyAlignment="1">
      <alignment horizontal="center" vertical="top" wrapText="1"/>
    </xf>
    <xf numFmtId="2" fontId="79" fillId="0" borderId="83" xfId="266" applyNumberFormat="1" applyFont="1" applyFill="1" applyBorder="1" applyAlignment="1">
      <alignment horizontal="right" vertical="top" wrapText="1"/>
    </xf>
    <xf numFmtId="0" fontId="88" fillId="50" borderId="40" xfId="200" applyFont="1" applyFill="1" applyBorder="1" applyAlignment="1">
      <alignment horizontal="center" vertical="top" wrapText="1"/>
    </xf>
    <xf numFmtId="0" fontId="84" fillId="0" borderId="66" xfId="200" applyFont="1" applyFill="1" applyBorder="1" applyAlignment="1">
      <alignment horizontal="left" vertical="top" wrapText="1" indent="1"/>
    </xf>
    <xf numFmtId="0" fontId="79" fillId="0" borderId="62" xfId="200" applyFont="1" applyFill="1" applyBorder="1" applyAlignment="1">
      <alignment horizontal="right" vertical="top" wrapText="1"/>
    </xf>
    <xf numFmtId="0" fontId="79" fillId="0" borderId="40" xfId="200" applyFont="1" applyFill="1" applyBorder="1" applyAlignment="1">
      <alignment horizontal="right" vertical="top" wrapText="1"/>
    </xf>
    <xf numFmtId="0" fontId="79" fillId="0" borderId="65" xfId="200" applyFont="1" applyFill="1" applyBorder="1" applyAlignment="1">
      <alignment horizontal="right" vertical="top" wrapText="1"/>
    </xf>
    <xf numFmtId="0" fontId="79" fillId="0" borderId="27" xfId="200" applyFont="1" applyFill="1" applyBorder="1" applyAlignment="1">
      <alignment horizontal="right" vertical="top" wrapText="1"/>
    </xf>
    <xf numFmtId="46" fontId="79" fillId="0" borderId="67" xfId="266" applyNumberFormat="1" applyFont="1" applyFill="1" applyBorder="1" applyAlignment="1">
      <alignment horizontal="center" vertical="top" wrapText="1"/>
    </xf>
    <xf numFmtId="187" fontId="79" fillId="0" borderId="28" xfId="106" applyNumberFormat="1" applyFont="1" applyFill="1" applyBorder="1" applyAlignment="1">
      <alignment horizontal="right" vertical="top" wrapText="1"/>
    </xf>
    <xf numFmtId="189" fontId="79" fillId="0" borderId="28" xfId="266" applyNumberFormat="1" applyFont="1" applyFill="1" applyBorder="1" applyAlignment="1">
      <alignment horizontal="right" vertical="top" wrapText="1"/>
    </xf>
    <xf numFmtId="0" fontId="79" fillId="0" borderId="46" xfId="266" applyFont="1" applyFill="1" applyBorder="1" applyAlignment="1">
      <alignment horizontal="right" vertical="top" wrapText="1"/>
    </xf>
    <xf numFmtId="189" fontId="79" fillId="0" borderId="46" xfId="266" applyNumberFormat="1" applyFont="1" applyFill="1" applyBorder="1" applyAlignment="1">
      <alignment horizontal="right" vertical="top" wrapText="1"/>
    </xf>
    <xf numFmtId="0" fontId="76" fillId="51" borderId="41" xfId="200" applyFont="1" applyFill="1" applyBorder="1" applyAlignment="1">
      <alignment vertical="top"/>
    </xf>
    <xf numFmtId="0" fontId="76" fillId="0" borderId="46" xfId="200" applyFont="1" applyBorder="1" applyAlignment="1">
      <alignment vertical="top" wrapText="1"/>
    </xf>
    <xf numFmtId="0" fontId="76" fillId="0" borderId="27" xfId="200" applyFont="1" applyBorder="1" applyAlignment="1">
      <alignment horizontal="center" vertical="top" wrapText="1"/>
    </xf>
    <xf numFmtId="1" fontId="76" fillId="0" borderId="27" xfId="200" applyNumberFormat="1" applyFont="1" applyBorder="1" applyAlignment="1">
      <alignment horizontal="center" vertical="top" wrapText="1"/>
    </xf>
    <xf numFmtId="1" fontId="76" fillId="0" borderId="27" xfId="200" applyNumberFormat="1" applyFont="1" applyBorder="1" applyAlignment="1">
      <alignment horizontal="right" vertical="top" wrapText="1"/>
    </xf>
    <xf numFmtId="1" fontId="76" fillId="0" borderId="27" xfId="131" applyNumberFormat="1" applyFont="1" applyBorder="1" applyAlignment="1">
      <alignment horizontal="right" vertical="top" wrapText="1"/>
    </xf>
    <xf numFmtId="1" fontId="76" fillId="0" borderId="41" xfId="131" applyNumberFormat="1" applyFont="1" applyBorder="1" applyAlignment="1">
      <alignment horizontal="right" vertical="top" wrapText="1"/>
    </xf>
    <xf numFmtId="2" fontId="76" fillId="0" borderId="27" xfId="131" applyNumberFormat="1" applyFont="1" applyFill="1" applyBorder="1" applyAlignment="1">
      <alignment horizontal="right" vertical="top" wrapText="1"/>
    </xf>
    <xf numFmtId="1" fontId="3" fillId="0" borderId="27" xfId="131" applyNumberFormat="1" applyFont="1" applyFill="1" applyBorder="1" applyAlignment="1">
      <alignment horizontal="left" vertical="top" wrapText="1"/>
    </xf>
    <xf numFmtId="49" fontId="86" fillId="50" borderId="27" xfId="200" applyNumberFormat="1" applyFont="1" applyFill="1" applyBorder="1" applyAlignment="1">
      <alignment horizontal="center" vertical="top" wrapText="1"/>
    </xf>
    <xf numFmtId="187" fontId="84" fillId="0" borderId="62" xfId="200" applyNumberFormat="1" applyFont="1" applyFill="1" applyBorder="1" applyAlignment="1">
      <alignment horizontal="left" vertical="top" wrapText="1"/>
    </xf>
    <xf numFmtId="187" fontId="84" fillId="0" borderId="40" xfId="200" applyNumberFormat="1" applyFont="1" applyFill="1" applyBorder="1" applyAlignment="1">
      <alignment horizontal="right" vertical="top" wrapText="1"/>
    </xf>
    <xf numFmtId="189" fontId="84" fillId="0" borderId="40" xfId="200" applyNumberFormat="1" applyFont="1" applyFill="1" applyBorder="1" applyAlignment="1">
      <alignment vertical="top" wrapText="1"/>
    </xf>
    <xf numFmtId="49" fontId="86" fillId="69" borderId="49" xfId="76" applyNumberFormat="1" applyFont="1" applyFill="1" applyBorder="1" applyAlignment="1">
      <alignment horizontal="center" vertical="top" wrapText="1"/>
    </xf>
    <xf numFmtId="187" fontId="84" fillId="0" borderId="63" xfId="200" applyNumberFormat="1" applyFont="1" applyFill="1" applyBorder="1" applyAlignment="1">
      <alignment horizontal="left" vertical="top" wrapText="1"/>
    </xf>
    <xf numFmtId="187" fontId="84" fillId="0" borderId="55" xfId="200" applyNumberFormat="1" applyFont="1" applyFill="1" applyBorder="1" applyAlignment="1">
      <alignment horizontal="right" vertical="top" wrapText="1"/>
    </xf>
    <xf numFmtId="49" fontId="86" fillId="69" borderId="54" xfId="76" applyNumberFormat="1" applyFont="1" applyFill="1" applyBorder="1" applyAlignment="1">
      <alignment horizontal="center" vertical="top" wrapText="1"/>
    </xf>
    <xf numFmtId="49" fontId="86" fillId="50" borderId="40" xfId="200" applyNumberFormat="1" applyFont="1" applyFill="1" applyBorder="1" applyAlignment="1">
      <alignment horizontal="center" vertical="top" wrapText="1"/>
    </xf>
    <xf numFmtId="3" fontId="7" fillId="50" borderId="49" xfId="200" applyNumberFormat="1" applyFont="1" applyFill="1" applyBorder="1" applyAlignment="1">
      <alignment horizontal="center" vertical="top" wrapText="1"/>
    </xf>
    <xf numFmtId="187" fontId="3" fillId="0" borderId="40" xfId="200" applyNumberFormat="1" applyFont="1" applyFill="1" applyBorder="1" applyAlignment="1">
      <alignment horizontal="right" vertical="top" wrapText="1"/>
    </xf>
    <xf numFmtId="49" fontId="88" fillId="69" borderId="40" xfId="200" applyNumberFormat="1" applyFont="1" applyFill="1" applyBorder="1" applyAlignment="1">
      <alignment horizontal="center" vertical="top" wrapText="1"/>
    </xf>
    <xf numFmtId="49" fontId="88" fillId="69" borderId="76" xfId="200" applyNumberFormat="1" applyFont="1" applyFill="1" applyBorder="1" applyAlignment="1">
      <alignment horizontal="center" vertical="top" wrapText="1"/>
    </xf>
    <xf numFmtId="49" fontId="88" fillId="69" borderId="27" xfId="200" applyNumberFormat="1" applyFont="1" applyFill="1" applyBorder="1" applyAlignment="1">
      <alignment horizontal="center" vertical="top" wrapText="1"/>
    </xf>
    <xf numFmtId="189" fontId="3" fillId="0" borderId="30" xfId="200" applyNumberFormat="1" applyFont="1" applyFill="1" applyBorder="1" applyAlignment="1">
      <alignment vertical="top" wrapText="1"/>
    </xf>
    <xf numFmtId="2" fontId="3" fillId="0" borderId="27" xfId="200" applyNumberFormat="1" applyFont="1" applyFill="1" applyBorder="1" applyAlignment="1">
      <alignment vertical="top" wrapText="1"/>
    </xf>
    <xf numFmtId="189" fontId="3" fillId="0" borderId="27" xfId="200" applyNumberFormat="1" applyFont="1" applyFill="1" applyBorder="1" applyAlignment="1">
      <alignment vertical="top" wrapText="1"/>
    </xf>
    <xf numFmtId="187" fontId="3" fillId="0" borderId="65" xfId="200" applyNumberFormat="1" applyFont="1" applyFill="1" applyBorder="1" applyAlignment="1">
      <alignment horizontal="left" vertical="top" wrapText="1"/>
    </xf>
    <xf numFmtId="43" fontId="3" fillId="0" borderId="77" xfId="200" applyNumberFormat="1" applyFont="1" applyFill="1" applyBorder="1" applyAlignment="1">
      <alignment horizontal="left" vertical="top" wrapText="1"/>
    </xf>
    <xf numFmtId="2" fontId="3" fillId="0" borderId="76" xfId="200" applyNumberFormat="1" applyFont="1" applyFill="1" applyBorder="1" applyAlignment="1">
      <alignment vertical="top" wrapText="1"/>
    </xf>
    <xf numFmtId="189" fontId="3" fillId="0" borderId="76" xfId="200" applyNumberFormat="1" applyFont="1" applyFill="1" applyBorder="1" applyAlignment="1">
      <alignment vertical="top" wrapText="1"/>
    </xf>
    <xf numFmtId="0" fontId="3" fillId="0" borderId="13" xfId="200" applyFont="1" applyBorder="1" applyAlignment="1">
      <alignment horizontal="right" vertical="top" wrapText="1"/>
    </xf>
    <xf numFmtId="0" fontId="3" fillId="0" borderId="20" xfId="200" applyFont="1" applyBorder="1" applyAlignment="1">
      <alignment horizontal="right" vertical="top" wrapText="1"/>
    </xf>
    <xf numFmtId="187" fontId="3" fillId="0" borderId="81" xfId="200" applyNumberFormat="1" applyFont="1" applyFill="1" applyBorder="1" applyAlignment="1">
      <alignment horizontal="left" vertical="top" wrapText="1"/>
    </xf>
    <xf numFmtId="187" fontId="3" fillId="0" borderId="13" xfId="200" applyNumberFormat="1" applyFont="1" applyFill="1" applyBorder="1" applyAlignment="1">
      <alignment horizontal="right" vertical="top" wrapText="1"/>
    </xf>
    <xf numFmtId="189" fontId="3" fillId="0" borderId="13" xfId="200" applyNumberFormat="1" applyFont="1" applyFill="1" applyBorder="1" applyAlignment="1">
      <alignment vertical="top" wrapText="1"/>
    </xf>
    <xf numFmtId="49" fontId="88" fillId="69" borderId="45" xfId="76" applyNumberFormat="1" applyFont="1" applyFill="1" applyBorder="1" applyAlignment="1">
      <alignment horizontal="center" vertical="top" wrapText="1"/>
    </xf>
    <xf numFmtId="187" fontId="3" fillId="0" borderId="81" xfId="200" applyNumberFormat="1" applyFont="1" applyFill="1" applyBorder="1" applyAlignment="1">
      <alignment horizontal="left" vertical="top" wrapText="1" indent="1"/>
    </xf>
    <xf numFmtId="3" fontId="3" fillId="0" borderId="27" xfId="200" applyNumberFormat="1" applyFont="1" applyBorder="1" applyAlignment="1">
      <alignment horizontal="right" vertical="top" wrapText="1"/>
    </xf>
    <xf numFmtId="3" fontId="3" fillId="0" borderId="41" xfId="200" applyNumberFormat="1" applyFont="1" applyBorder="1" applyAlignment="1">
      <alignment horizontal="right" vertical="top" wrapText="1"/>
    </xf>
    <xf numFmtId="187" fontId="79" fillId="0" borderId="27" xfId="200" applyNumberFormat="1" applyFont="1" applyFill="1" applyBorder="1" applyAlignment="1">
      <alignment horizontal="right" vertical="top" wrapText="1"/>
    </xf>
    <xf numFmtId="49" fontId="88" fillId="69" borderId="46" xfId="76" applyNumberFormat="1" applyFont="1" applyFill="1" applyBorder="1" applyAlignment="1">
      <alignment horizontal="center" vertical="top" wrapText="1"/>
    </xf>
    <xf numFmtId="49" fontId="3" fillId="0" borderId="46" xfId="200" applyNumberFormat="1" applyFont="1" applyFill="1" applyBorder="1" applyAlignment="1">
      <alignment horizontal="left" vertical="top" wrapText="1" indent="1"/>
    </xf>
    <xf numFmtId="49" fontId="86" fillId="69" borderId="40" xfId="200" applyNumberFormat="1" applyFont="1" applyFill="1" applyBorder="1" applyAlignment="1">
      <alignment horizontal="center" vertical="top" wrapText="1"/>
    </xf>
    <xf numFmtId="1" fontId="79" fillId="0" borderId="40" xfId="200" applyNumberFormat="1" applyFont="1" applyFill="1" applyBorder="1" applyAlignment="1">
      <alignment vertical="top" wrapText="1"/>
    </xf>
    <xf numFmtId="0" fontId="88" fillId="69" borderId="60" xfId="200" applyFont="1" applyFill="1" applyBorder="1" applyAlignment="1">
      <alignment horizontal="center" vertical="top" wrapText="1"/>
    </xf>
    <xf numFmtId="189" fontId="3" fillId="0" borderId="57" xfId="200" applyNumberFormat="1" applyFont="1" applyFill="1" applyBorder="1" applyAlignment="1">
      <alignment vertical="top" wrapText="1"/>
    </xf>
    <xf numFmtId="43" fontId="7" fillId="0" borderId="27" xfId="76" applyFont="1" applyFill="1" applyBorder="1" applyAlignment="1">
      <alignment vertical="top" wrapText="1"/>
    </xf>
    <xf numFmtId="2" fontId="7" fillId="0" borderId="17" xfId="200" applyNumberFormat="1" applyFont="1" applyFill="1" applyBorder="1" applyAlignment="1">
      <alignment vertical="top" wrapText="1"/>
    </xf>
    <xf numFmtId="0" fontId="3" fillId="0" borderId="63" xfId="200" applyFont="1" applyFill="1" applyBorder="1" applyAlignment="1">
      <alignment horizontal="right" vertical="top" wrapText="1"/>
    </xf>
    <xf numFmtId="189" fontId="3" fillId="0" borderId="42" xfId="200" applyNumberFormat="1" applyFont="1" applyFill="1" applyBorder="1" applyAlignment="1">
      <alignment vertical="top" wrapText="1"/>
    </xf>
    <xf numFmtId="49" fontId="88" fillId="50" borderId="58" xfId="200" applyNumberFormat="1" applyFont="1" applyFill="1" applyBorder="1" applyAlignment="1">
      <alignment horizontal="center" vertical="top" wrapText="1"/>
    </xf>
    <xf numFmtId="43" fontId="3" fillId="0" borderId="66" xfId="76" applyNumberFormat="1" applyFont="1" applyFill="1" applyBorder="1" applyAlignment="1">
      <alignment horizontal="right" vertical="top" wrapText="1"/>
    </xf>
    <xf numFmtId="190" fontId="3" fillId="0" borderId="30" xfId="76" applyNumberFormat="1" applyFont="1" applyFill="1" applyBorder="1" applyAlignment="1">
      <alignment vertical="top" wrapText="1"/>
    </xf>
    <xf numFmtId="191" fontId="3" fillId="0" borderId="35" xfId="76" applyNumberFormat="1" applyFont="1" applyFill="1" applyBorder="1" applyAlignment="1">
      <alignment vertical="top" wrapText="1"/>
    </xf>
    <xf numFmtId="43" fontId="3" fillId="0" borderId="65" xfId="76" applyNumberFormat="1" applyFont="1" applyFill="1" applyBorder="1" applyAlignment="1">
      <alignment horizontal="right" vertical="top" wrapText="1"/>
    </xf>
    <xf numFmtId="187" fontId="3" fillId="0" borderId="27" xfId="76" applyNumberFormat="1" applyFont="1" applyFill="1" applyBorder="1" applyAlignment="1">
      <alignment vertical="top" wrapText="1"/>
    </xf>
    <xf numFmtId="191" fontId="3" fillId="0" borderId="41" xfId="76" applyNumberFormat="1" applyFont="1" applyFill="1" applyBorder="1" applyAlignment="1">
      <alignment vertical="top" wrapText="1"/>
    </xf>
    <xf numFmtId="2" fontId="3" fillId="0" borderId="62" xfId="200" applyNumberFormat="1" applyFont="1" applyFill="1" applyBorder="1" applyAlignment="1">
      <alignment horizontal="right" vertical="top" wrapText="1"/>
    </xf>
    <xf numFmtId="43" fontId="3" fillId="0" borderId="65" xfId="76" applyFont="1" applyFill="1" applyBorder="1" applyAlignment="1">
      <alignment horizontal="right" vertical="top" wrapText="1"/>
    </xf>
    <xf numFmtId="187" fontId="84" fillId="69" borderId="54" xfId="76" applyNumberFormat="1" applyFont="1" applyFill="1" applyBorder="1" applyAlignment="1">
      <alignment horizontal="left" vertical="top" wrapText="1"/>
    </xf>
    <xf numFmtId="187" fontId="84" fillId="69" borderId="49" xfId="76" applyNumberFormat="1" applyFont="1" applyFill="1" applyBorder="1" applyAlignment="1">
      <alignment horizontal="left" vertical="top" wrapText="1"/>
    </xf>
    <xf numFmtId="187" fontId="3" fillId="69" borderId="60" xfId="76" applyNumberFormat="1" applyFont="1" applyFill="1" applyBorder="1" applyAlignment="1">
      <alignment horizontal="left" vertical="top" wrapText="1"/>
    </xf>
    <xf numFmtId="187" fontId="3" fillId="69" borderId="69" xfId="76" applyNumberFormat="1" applyFont="1" applyFill="1" applyBorder="1" applyAlignment="1">
      <alignment horizontal="left" vertical="top" wrapText="1"/>
    </xf>
    <xf numFmtId="187" fontId="3" fillId="69" borderId="58" xfId="76" applyNumberFormat="1" applyFont="1" applyFill="1" applyBorder="1" applyAlignment="1">
      <alignment horizontal="left" vertical="top" wrapText="1"/>
    </xf>
    <xf numFmtId="43" fontId="3" fillId="0" borderId="65" xfId="200" applyNumberFormat="1" applyFont="1" applyFill="1" applyBorder="1" applyAlignment="1">
      <alignment vertical="top" wrapText="1"/>
    </xf>
    <xf numFmtId="187" fontId="3" fillId="0" borderId="65" xfId="200" applyNumberFormat="1" applyFont="1" applyFill="1" applyBorder="1" applyAlignment="1">
      <alignment vertical="top" wrapText="1"/>
    </xf>
    <xf numFmtId="187" fontId="3" fillId="0" borderId="27" xfId="200" applyNumberFormat="1" applyFont="1" applyFill="1" applyBorder="1" applyAlignment="1">
      <alignment vertical="top" wrapText="1"/>
    </xf>
    <xf numFmtId="0" fontId="3" fillId="51" borderId="38" xfId="200" applyFont="1" applyFill="1" applyBorder="1" applyAlignment="1">
      <alignment vertical="top"/>
    </xf>
    <xf numFmtId="0" fontId="3" fillId="0" borderId="84" xfId="200" applyFont="1" applyBorder="1" applyAlignment="1">
      <alignment horizontal="center" vertical="top" wrapText="1"/>
    </xf>
    <xf numFmtId="0" fontId="3" fillId="0" borderId="22" xfId="200" applyFont="1" applyBorder="1" applyAlignment="1">
      <alignment horizontal="right" vertical="top" wrapText="1"/>
    </xf>
    <xf numFmtId="0" fontId="3" fillId="0" borderId="38" xfId="200" applyFont="1" applyBorder="1" applyAlignment="1">
      <alignment horizontal="right" vertical="top" wrapText="1"/>
    </xf>
    <xf numFmtId="43" fontId="3" fillId="0" borderId="85" xfId="200" applyNumberFormat="1" applyFont="1" applyFill="1" applyBorder="1" applyAlignment="1">
      <alignment vertical="top" wrapText="1"/>
    </xf>
    <xf numFmtId="2" fontId="3" fillId="0" borderId="22" xfId="200" applyNumberFormat="1" applyFont="1" applyFill="1" applyBorder="1" applyAlignment="1">
      <alignment vertical="top" wrapText="1"/>
    </xf>
    <xf numFmtId="189" fontId="3" fillId="0" borderId="22" xfId="200" applyNumberFormat="1" applyFont="1" applyFill="1" applyBorder="1" applyAlignment="1">
      <alignment vertical="top" wrapText="1"/>
    </xf>
    <xf numFmtId="49" fontId="3" fillId="0" borderId="85" xfId="200" applyNumberFormat="1" applyFont="1" applyFill="1" applyBorder="1" applyAlignment="1">
      <alignment horizontal="left" vertical="top" wrapText="1" indent="1"/>
    </xf>
    <xf numFmtId="49" fontId="3" fillId="0" borderId="22" xfId="200" applyNumberFormat="1" applyFont="1" applyFill="1" applyBorder="1" applyAlignment="1">
      <alignment horizontal="left" vertical="top" wrapText="1" indent="1"/>
    </xf>
    <xf numFmtId="1" fontId="3" fillId="0" borderId="27" xfId="200" applyNumberFormat="1" applyFont="1" applyFill="1" applyBorder="1" applyAlignment="1">
      <alignment vertical="top" wrapText="1"/>
    </xf>
    <xf numFmtId="0" fontId="88" fillId="69" borderId="59" xfId="200" applyFont="1" applyFill="1" applyBorder="1" applyAlignment="1">
      <alignment horizontal="center" vertical="top" wrapText="1"/>
    </xf>
    <xf numFmtId="49" fontId="3" fillId="0" borderId="22" xfId="200" applyNumberFormat="1" applyFont="1" applyFill="1" applyBorder="1" applyAlignment="1">
      <alignment vertical="top" wrapText="1"/>
    </xf>
    <xf numFmtId="187" fontId="88" fillId="69" borderId="70" xfId="76" applyNumberFormat="1" applyFont="1" applyFill="1" applyBorder="1" applyAlignment="1">
      <alignment horizontal="left" vertical="top" wrapText="1"/>
    </xf>
    <xf numFmtId="49" fontId="86" fillId="0" borderId="30" xfId="200" applyNumberFormat="1" applyFont="1" applyFill="1" applyBorder="1" applyAlignment="1">
      <alignment horizontal="left" vertical="top" wrapText="1" indent="1"/>
    </xf>
    <xf numFmtId="49" fontId="4" fillId="0" borderId="30" xfId="200" applyNumberFormat="1" applyFont="1" applyFill="1" applyBorder="1" applyAlignment="1">
      <alignment horizontal="left" vertical="top" wrapText="1" indent="1"/>
    </xf>
    <xf numFmtId="187" fontId="3" fillId="0" borderId="65" xfId="200" applyNumberFormat="1" applyFont="1" applyFill="1" applyBorder="1" applyAlignment="1">
      <alignment horizontal="center" vertical="top" wrapText="1"/>
    </xf>
    <xf numFmtId="189" fontId="4" fillId="0" borderId="27" xfId="200" applyNumberFormat="1" applyFont="1" applyFill="1" applyBorder="1" applyAlignment="1">
      <alignment vertical="top" wrapText="1"/>
    </xf>
    <xf numFmtId="187" fontId="3" fillId="69" borderId="46" xfId="76" applyNumberFormat="1" applyFont="1" applyFill="1" applyBorder="1" applyAlignment="1">
      <alignment horizontal="left" vertical="top" wrapText="1"/>
    </xf>
    <xf numFmtId="187" fontId="88" fillId="69" borderId="59" xfId="76" applyNumberFormat="1" applyFont="1" applyFill="1" applyBorder="1" applyAlignment="1">
      <alignment horizontal="left" vertical="top" wrapText="1"/>
    </xf>
    <xf numFmtId="49" fontId="4" fillId="0" borderId="65" xfId="200" applyNumberFormat="1" applyFont="1" applyFill="1" applyBorder="1" applyAlignment="1">
      <alignment horizontal="left" vertical="top" wrapText="1" indent="1"/>
    </xf>
    <xf numFmtId="2" fontId="76" fillId="0" borderId="63" xfId="200" applyNumberFormat="1" applyFont="1" applyFill="1" applyBorder="1" applyAlignment="1">
      <alignment horizontal="left" vertical="top" wrapText="1" indent="1"/>
    </xf>
    <xf numFmtId="0" fontId="76" fillId="0" borderId="55" xfId="200" applyFont="1" applyFill="1" applyBorder="1" applyAlignment="1">
      <alignment vertical="top" wrapText="1"/>
    </xf>
    <xf numFmtId="2" fontId="76" fillId="0" borderId="64" xfId="200" applyNumberFormat="1" applyFont="1" applyFill="1" applyBorder="1" applyAlignment="1">
      <alignment horizontal="left" vertical="top" wrapText="1" indent="1"/>
    </xf>
    <xf numFmtId="2" fontId="76" fillId="0" borderId="66" xfId="200" applyNumberFormat="1" applyFont="1" applyFill="1" applyBorder="1" applyAlignment="1">
      <alignment horizontal="left" vertical="top" wrapText="1" indent="1"/>
    </xf>
    <xf numFmtId="2" fontId="76" fillId="0" borderId="62" xfId="200" applyNumberFormat="1" applyFont="1" applyFill="1" applyBorder="1" applyAlignment="1">
      <alignment horizontal="left" vertical="top" wrapText="1" indent="1"/>
    </xf>
    <xf numFmtId="2" fontId="76" fillId="0" borderId="40" xfId="200" applyNumberFormat="1" applyFont="1" applyFill="1" applyBorder="1" applyAlignment="1">
      <alignment vertical="top" wrapText="1"/>
    </xf>
    <xf numFmtId="187" fontId="83" fillId="0" borderId="24" xfId="76" applyNumberFormat="1" applyFont="1" applyFill="1" applyBorder="1" applyAlignment="1">
      <alignment vertical="top" wrapText="1"/>
    </xf>
    <xf numFmtId="49" fontId="79" fillId="50" borderId="27" xfId="200" applyNumberFormat="1" applyFont="1" applyFill="1" applyBorder="1" applyAlignment="1">
      <alignment horizontal="center" vertical="top" wrapText="1"/>
    </xf>
    <xf numFmtId="1" fontId="76" fillId="0" borderId="65" xfId="200" applyNumberFormat="1" applyFont="1" applyFill="1" applyBorder="1" applyAlignment="1">
      <alignment horizontal="left" vertical="top" wrapText="1" indent="1"/>
    </xf>
    <xf numFmtId="43" fontId="3" fillId="51" borderId="66" xfId="76" applyFont="1" applyFill="1" applyBorder="1" applyAlignment="1">
      <alignment horizontal="right" vertical="top" wrapText="1"/>
    </xf>
    <xf numFmtId="43" fontId="3" fillId="51" borderId="30" xfId="76" applyFont="1" applyFill="1" applyBorder="1" applyAlignment="1">
      <alignment vertical="top" wrapText="1"/>
    </xf>
    <xf numFmtId="191" fontId="3" fillId="51" borderId="30" xfId="76" applyNumberFormat="1" applyFont="1" applyFill="1" applyBorder="1" applyAlignment="1">
      <alignment vertical="top" wrapText="1"/>
    </xf>
    <xf numFmtId="43" fontId="3" fillId="0" borderId="67" xfId="76" applyNumberFormat="1" applyFont="1" applyFill="1" applyBorder="1" applyAlignment="1">
      <alignment horizontal="right" vertical="top" wrapText="1"/>
    </xf>
    <xf numFmtId="187" fontId="3" fillId="0" borderId="28" xfId="76" applyNumberFormat="1" applyFont="1" applyFill="1" applyBorder="1" applyAlignment="1">
      <alignment vertical="top" wrapText="1"/>
    </xf>
    <xf numFmtId="191" fontId="3" fillId="0" borderId="37" xfId="76" applyNumberFormat="1" applyFont="1" applyFill="1" applyBorder="1" applyAlignment="1">
      <alignment vertical="top" wrapText="1"/>
    </xf>
    <xf numFmtId="49" fontId="88" fillId="69" borderId="28" xfId="200" applyNumberFormat="1" applyFont="1" applyFill="1" applyBorder="1" applyAlignment="1">
      <alignment horizontal="center" vertical="top" wrapText="1"/>
    </xf>
    <xf numFmtId="2" fontId="84" fillId="0" borderId="28" xfId="200" applyNumberFormat="1" applyFont="1" applyFill="1" applyBorder="1" applyAlignment="1">
      <alignment horizontal="left" vertical="top" wrapText="1" indent="1"/>
    </xf>
    <xf numFmtId="43" fontId="79" fillId="51" borderId="67" xfId="76" applyFont="1" applyFill="1" applyBorder="1" applyAlignment="1">
      <alignment horizontal="right" vertical="top" wrapText="1"/>
    </xf>
    <xf numFmtId="1" fontId="79" fillId="0" borderId="28" xfId="200" applyNumberFormat="1" applyFont="1" applyFill="1" applyBorder="1" applyAlignment="1">
      <alignment vertical="top" wrapText="1"/>
    </xf>
    <xf numFmtId="189" fontId="79" fillId="0" borderId="37" xfId="200" applyNumberFormat="1" applyFont="1" applyFill="1" applyBorder="1" applyAlignment="1">
      <alignment vertical="top" wrapText="1"/>
    </xf>
    <xf numFmtId="0" fontId="76" fillId="0" borderId="28" xfId="0" applyFont="1" applyBorder="1" applyAlignment="1">
      <alignment vertical="top" wrapText="1"/>
    </xf>
    <xf numFmtId="49" fontId="3" fillId="0" borderId="65" xfId="76" quotePrefix="1" applyNumberFormat="1" applyFont="1" applyFill="1" applyBorder="1" applyAlignment="1">
      <alignment horizontal="left" vertical="top" wrapText="1" indent="1"/>
    </xf>
    <xf numFmtId="2" fontId="58" fillId="0" borderId="27" xfId="200" applyNumberFormat="1" applyFont="1" applyFill="1" applyBorder="1" applyAlignment="1">
      <alignment vertical="top" wrapText="1"/>
    </xf>
    <xf numFmtId="49" fontId="76" fillId="0" borderId="65" xfId="200" applyNumberFormat="1" applyFont="1" applyFill="1" applyBorder="1" applyAlignment="1">
      <alignment horizontal="left" vertical="top" wrapText="1" indent="1"/>
    </xf>
    <xf numFmtId="2" fontId="76" fillId="0" borderId="27" xfId="200" applyNumberFormat="1" applyFont="1" applyFill="1" applyBorder="1" applyAlignment="1">
      <alignment horizontal="left" vertical="top" wrapText="1" indent="1"/>
    </xf>
    <xf numFmtId="43" fontId="3" fillId="0" borderId="81" xfId="76" applyFont="1" applyFill="1" applyBorder="1" applyAlignment="1">
      <alignment horizontal="right" vertical="top" wrapText="1"/>
    </xf>
    <xf numFmtId="2" fontId="3" fillId="0" borderId="13" xfId="200" applyNumberFormat="1" applyFont="1" applyFill="1" applyBorder="1" applyAlignment="1">
      <alignment vertical="top" wrapText="1"/>
    </xf>
    <xf numFmtId="189" fontId="3" fillId="0" borderId="20" xfId="200" applyNumberFormat="1" applyFont="1" applyFill="1" applyBorder="1" applyAlignment="1">
      <alignment vertical="top" wrapText="1"/>
    </xf>
    <xf numFmtId="49" fontId="88" fillId="50" borderId="13" xfId="200" applyNumberFormat="1" applyFont="1" applyFill="1" applyBorder="1" applyAlignment="1">
      <alignment horizontal="center" vertical="top" wrapText="1"/>
    </xf>
    <xf numFmtId="2" fontId="3" fillId="0" borderId="81" xfId="200" applyNumberFormat="1" applyFont="1" applyFill="1" applyBorder="1" applyAlignment="1">
      <alignment horizontal="left" vertical="top" wrapText="1" indent="1"/>
    </xf>
    <xf numFmtId="43" fontId="7" fillId="0" borderId="13" xfId="76" applyFont="1" applyFill="1" applyBorder="1" applyAlignment="1">
      <alignment vertical="top" wrapText="1"/>
    </xf>
    <xf numFmtId="49" fontId="76" fillId="0" borderId="67" xfId="200" applyNumberFormat="1" applyFont="1" applyFill="1" applyBorder="1" applyAlignment="1">
      <alignment horizontal="left" vertical="top" wrapText="1" indent="1"/>
    </xf>
    <xf numFmtId="49" fontId="3" fillId="0" borderId="81" xfId="200" applyNumberFormat="1" applyFont="1" applyFill="1" applyBorder="1" applyAlignment="1">
      <alignment horizontal="left" vertical="center" wrapText="1" indent="1"/>
    </xf>
    <xf numFmtId="49" fontId="88" fillId="69" borderId="13" xfId="200" applyNumberFormat="1" applyFont="1" applyFill="1" applyBorder="1" applyAlignment="1">
      <alignment horizontal="center" vertical="top" wrapText="1"/>
    </xf>
    <xf numFmtId="49" fontId="7" fillId="0" borderId="13" xfId="200" applyNumberFormat="1" applyFont="1" applyFill="1" applyBorder="1" applyAlignment="1">
      <alignment horizontal="left" vertical="top" wrapText="1" indent="1"/>
    </xf>
    <xf numFmtId="187" fontId="79" fillId="0" borderId="81" xfId="200" applyNumberFormat="1" applyFont="1" applyFill="1" applyBorder="1" applyAlignment="1">
      <alignment horizontal="left" vertical="top" wrapText="1"/>
    </xf>
    <xf numFmtId="2" fontId="79" fillId="0" borderId="13" xfId="200" applyNumberFormat="1" applyFont="1" applyFill="1" applyBorder="1" applyAlignment="1">
      <alignment vertical="top" wrapText="1"/>
    </xf>
    <xf numFmtId="49" fontId="7" fillId="0" borderId="45" xfId="200" applyNumberFormat="1" applyFont="1" applyFill="1" applyBorder="1" applyAlignment="1">
      <alignment horizontal="left" vertical="top" wrapText="1" indent="1"/>
    </xf>
    <xf numFmtId="49" fontId="3" fillId="0" borderId="45" xfId="200" applyNumberFormat="1" applyFont="1" applyFill="1" applyBorder="1" applyAlignment="1">
      <alignment horizontal="left" vertical="top" wrapText="1" indent="1"/>
    </xf>
    <xf numFmtId="187" fontId="84" fillId="0" borderId="81" xfId="200" applyNumberFormat="1" applyFont="1" applyFill="1" applyBorder="1" applyAlignment="1">
      <alignment horizontal="left" vertical="top" wrapText="1"/>
    </xf>
    <xf numFmtId="2" fontId="84" fillId="0" borderId="13" xfId="200" applyNumberFormat="1" applyFont="1" applyFill="1" applyBorder="1" applyAlignment="1">
      <alignment vertical="top" wrapText="1"/>
    </xf>
    <xf numFmtId="189" fontId="84" fillId="0" borderId="13" xfId="200" applyNumberFormat="1" applyFont="1" applyFill="1" applyBorder="1" applyAlignment="1">
      <alignment vertical="top" wrapText="1"/>
    </xf>
    <xf numFmtId="49" fontId="86" fillId="69" borderId="13" xfId="200" applyNumberFormat="1" applyFont="1" applyFill="1" applyBorder="1" applyAlignment="1">
      <alignment horizontal="center" vertical="top" wrapText="1"/>
    </xf>
    <xf numFmtId="43" fontId="3" fillId="0" borderId="81" xfId="200" applyNumberFormat="1" applyFont="1" applyFill="1" applyBorder="1" applyAlignment="1">
      <alignment horizontal="left" vertical="top" wrapText="1"/>
    </xf>
    <xf numFmtId="49" fontId="84" fillId="0" borderId="81" xfId="200" applyNumberFormat="1" applyFont="1" applyFill="1" applyBorder="1" applyAlignment="1">
      <alignment horizontal="left" vertical="top" wrapText="1" indent="1"/>
    </xf>
    <xf numFmtId="49" fontId="96" fillId="0" borderId="13" xfId="200" applyNumberFormat="1" applyFont="1" applyFill="1" applyBorder="1" applyAlignment="1">
      <alignment horizontal="left" vertical="top" wrapText="1" indent="1"/>
    </xf>
    <xf numFmtId="0" fontId="79" fillId="0" borderId="65" xfId="266" applyFont="1" applyFill="1" applyBorder="1" applyAlignment="1">
      <alignment horizontal="right" vertical="top" wrapText="1"/>
    </xf>
    <xf numFmtId="1" fontId="79" fillId="0" borderId="27" xfId="131" applyNumberFormat="1" applyFont="1" applyFill="1" applyBorder="1" applyAlignment="1">
      <alignment horizontal="left" vertical="top" wrapText="1"/>
    </xf>
    <xf numFmtId="0" fontId="4" fillId="0" borderId="37" xfId="200" applyFont="1" applyFill="1" applyBorder="1" applyAlignment="1">
      <alignment horizontal="left" vertical="top" wrapText="1"/>
    </xf>
    <xf numFmtId="43" fontId="84" fillId="0" borderId="67" xfId="76" applyFont="1" applyFill="1" applyBorder="1" applyAlignment="1">
      <alignment horizontal="right" vertical="top" wrapText="1"/>
    </xf>
    <xf numFmtId="43" fontId="84" fillId="0" borderId="28" xfId="76" applyFont="1" applyFill="1" applyBorder="1" applyAlignment="1">
      <alignment horizontal="right" vertical="top" wrapText="1"/>
    </xf>
    <xf numFmtId="187" fontId="88" fillId="50" borderId="68" xfId="76" applyNumberFormat="1" applyFont="1" applyFill="1" applyBorder="1" applyAlignment="1">
      <alignment horizontal="left" vertical="top" wrapText="1"/>
    </xf>
    <xf numFmtId="1" fontId="3" fillId="0" borderId="67" xfId="131" applyNumberFormat="1" applyFont="1" applyFill="1" applyBorder="1" applyAlignment="1">
      <alignment horizontal="left" vertical="top" wrapText="1" indent="1"/>
    </xf>
    <xf numFmtId="1" fontId="79" fillId="0" borderId="28" xfId="131" applyNumberFormat="1" applyFont="1" applyFill="1" applyBorder="1" applyAlignment="1">
      <alignment horizontal="left" vertical="top" wrapText="1"/>
    </xf>
    <xf numFmtId="0" fontId="3" fillId="0" borderId="42" xfId="200" applyFont="1" applyFill="1" applyBorder="1" applyAlignment="1">
      <alignment vertical="top"/>
    </xf>
    <xf numFmtId="0" fontId="3" fillId="0" borderId="54" xfId="200" applyFont="1" applyFill="1" applyBorder="1" applyAlignment="1">
      <alignment vertical="top" wrapText="1"/>
    </xf>
    <xf numFmtId="0" fontId="3" fillId="0" borderId="55" xfId="200" applyFont="1" applyFill="1" applyBorder="1" applyAlignment="1">
      <alignment horizontal="center" vertical="top" wrapText="1"/>
    </xf>
    <xf numFmtId="0" fontId="3" fillId="0" borderId="55" xfId="200" applyFont="1" applyFill="1" applyBorder="1" applyAlignment="1">
      <alignment horizontal="right" vertical="top" wrapText="1"/>
    </xf>
    <xf numFmtId="0" fontId="3" fillId="0" borderId="42" xfId="200" applyFont="1" applyFill="1" applyBorder="1" applyAlignment="1">
      <alignment horizontal="right" vertical="top" wrapText="1"/>
    </xf>
    <xf numFmtId="0" fontId="79" fillId="0" borderId="55" xfId="200" applyFont="1" applyFill="1" applyBorder="1" applyAlignment="1">
      <alignment horizontal="right" vertical="top" wrapText="1"/>
    </xf>
    <xf numFmtId="49" fontId="4" fillId="0" borderId="55" xfId="200" applyNumberFormat="1" applyFont="1" applyFill="1" applyBorder="1" applyAlignment="1">
      <alignment horizontal="left" vertical="top" wrapText="1" indent="1"/>
    </xf>
    <xf numFmtId="0" fontId="4" fillId="0" borderId="20" xfId="200" applyFont="1" applyFill="1" applyBorder="1" applyAlignment="1">
      <alignment horizontal="left" vertical="top" wrapText="1"/>
    </xf>
    <xf numFmtId="0" fontId="3" fillId="51" borderId="45" xfId="200" applyFont="1" applyFill="1" applyBorder="1" applyAlignment="1">
      <alignment vertical="top" wrapText="1"/>
    </xf>
    <xf numFmtId="0" fontId="3" fillId="0" borderId="20" xfId="200" applyFont="1" applyBorder="1" applyAlignment="1">
      <alignment horizontal="center" vertical="top"/>
    </xf>
    <xf numFmtId="0" fontId="84" fillId="0" borderId="13" xfId="200" applyFont="1" applyBorder="1" applyAlignment="1">
      <alignment vertical="top" wrapText="1"/>
    </xf>
    <xf numFmtId="0" fontId="84" fillId="0" borderId="45" xfId="200" applyFont="1" applyBorder="1" applyAlignment="1">
      <alignment vertical="top" wrapText="1"/>
    </xf>
    <xf numFmtId="0" fontId="84" fillId="0" borderId="13" xfId="200" applyFont="1" applyBorder="1" applyAlignment="1">
      <alignment horizontal="right" vertical="top" wrapText="1"/>
    </xf>
    <xf numFmtId="0" fontId="84" fillId="0" borderId="20" xfId="200" applyFont="1" applyBorder="1" applyAlignment="1">
      <alignment horizontal="right" vertical="top" wrapText="1"/>
    </xf>
    <xf numFmtId="2" fontId="79" fillId="0" borderId="81" xfId="200" applyNumberFormat="1" applyFont="1" applyFill="1" applyBorder="1" applyAlignment="1">
      <alignment horizontal="right" vertical="top" wrapText="1"/>
    </xf>
    <xf numFmtId="0" fontId="88" fillId="50" borderId="86" xfId="200" applyFont="1" applyFill="1" applyBorder="1" applyAlignment="1">
      <alignment horizontal="center" vertical="top" wrapText="1"/>
    </xf>
    <xf numFmtId="2" fontId="3" fillId="0" borderId="13" xfId="200" applyNumberFormat="1" applyFont="1" applyFill="1" applyBorder="1" applyAlignment="1">
      <alignment horizontal="left" vertical="top" wrapText="1" indent="1"/>
    </xf>
    <xf numFmtId="0" fontId="76" fillId="51" borderId="20" xfId="200" applyFont="1" applyFill="1" applyBorder="1" applyAlignment="1">
      <alignment vertical="top"/>
    </xf>
    <xf numFmtId="0" fontId="76" fillId="0" borderId="45" xfId="200" applyFont="1" applyBorder="1" applyAlignment="1">
      <alignment vertical="top" wrapText="1"/>
    </xf>
    <xf numFmtId="0" fontId="76" fillId="0" borderId="13" xfId="200" applyFont="1" applyBorder="1" applyAlignment="1">
      <alignment horizontal="center" vertical="top" wrapText="1"/>
    </xf>
    <xf numFmtId="1" fontId="76" fillId="0" borderId="13" xfId="200" applyNumberFormat="1" applyFont="1" applyBorder="1" applyAlignment="1">
      <alignment horizontal="center" vertical="top" wrapText="1"/>
    </xf>
    <xf numFmtId="1" fontId="76" fillId="0" borderId="13" xfId="200" applyNumberFormat="1" applyFont="1" applyBorder="1" applyAlignment="1">
      <alignment horizontal="right" vertical="top" wrapText="1"/>
    </xf>
    <xf numFmtId="1" fontId="76" fillId="0" borderId="13" xfId="131" applyNumberFormat="1" applyFont="1" applyBorder="1" applyAlignment="1">
      <alignment horizontal="right" vertical="top" wrapText="1"/>
    </xf>
    <xf numFmtId="1" fontId="76" fillId="0" borderId="20" xfId="131" applyNumberFormat="1" applyFont="1" applyBorder="1" applyAlignment="1">
      <alignment horizontal="right" vertical="top" wrapText="1"/>
    </xf>
    <xf numFmtId="187" fontId="84" fillId="0" borderId="81" xfId="76" applyNumberFormat="1" applyFont="1" applyFill="1" applyBorder="1" applyAlignment="1">
      <alignment horizontal="right" vertical="top" wrapText="1"/>
    </xf>
    <xf numFmtId="187" fontId="84" fillId="0" borderId="13" xfId="76" applyNumberFormat="1" applyFont="1" applyFill="1" applyBorder="1" applyAlignment="1">
      <alignment horizontal="right" vertical="top" wrapText="1"/>
    </xf>
    <xf numFmtId="1" fontId="3" fillId="0" borderId="81" xfId="131" applyNumberFormat="1" applyFont="1" applyFill="1" applyBorder="1" applyAlignment="1">
      <alignment horizontal="left" vertical="top" wrapText="1" indent="1"/>
    </xf>
    <xf numFmtId="2" fontId="76" fillId="0" borderId="13" xfId="131" applyNumberFormat="1" applyFont="1" applyFill="1" applyBorder="1" applyAlignment="1">
      <alignment horizontal="right" vertical="top" wrapText="1"/>
    </xf>
    <xf numFmtId="187" fontId="84" fillId="0" borderId="63" xfId="76" applyNumberFormat="1" applyFont="1" applyFill="1" applyBorder="1" applyAlignment="1">
      <alignment horizontal="right" vertical="top" wrapText="1"/>
    </xf>
    <xf numFmtId="187" fontId="84" fillId="0" borderId="55" xfId="76" applyNumberFormat="1" applyFont="1" applyFill="1" applyBorder="1" applyAlignment="1">
      <alignment horizontal="right" vertical="top" wrapText="1"/>
    </xf>
    <xf numFmtId="0" fontId="78" fillId="0" borderId="0" xfId="200" applyFont="1" applyBorder="1" applyAlignment="1">
      <alignment horizontal="center"/>
    </xf>
    <xf numFmtId="49" fontId="86" fillId="50" borderId="13" xfId="200" applyNumberFormat="1" applyFont="1" applyFill="1" applyBorder="1" applyAlignment="1">
      <alignment horizontal="center" vertical="top" wrapText="1"/>
    </xf>
    <xf numFmtId="0" fontId="3" fillId="0" borderId="87" xfId="200" applyFont="1" applyBorder="1" applyAlignment="1">
      <alignment horizontal="center" vertical="top" wrapText="1"/>
    </xf>
    <xf numFmtId="0" fontId="3" fillId="0" borderId="76" xfId="200" applyFont="1" applyBorder="1" applyAlignment="1">
      <alignment vertical="top" wrapText="1"/>
    </xf>
    <xf numFmtId="0" fontId="3" fillId="0" borderId="74" xfId="200" applyFont="1" applyBorder="1" applyAlignment="1">
      <alignment vertical="top" wrapText="1"/>
    </xf>
    <xf numFmtId="0" fontId="3" fillId="0" borderId="77" xfId="200" applyFont="1" applyFill="1" applyBorder="1" applyAlignment="1">
      <alignment horizontal="right" vertical="top" wrapText="1"/>
    </xf>
    <xf numFmtId="0" fontId="3" fillId="0" borderId="76" xfId="200" applyFont="1" applyFill="1" applyBorder="1" applyAlignment="1">
      <alignment vertical="top" wrapText="1"/>
    </xf>
    <xf numFmtId="189" fontId="3" fillId="0" borderId="74" xfId="200" applyNumberFormat="1" applyFont="1" applyFill="1" applyBorder="1" applyAlignment="1">
      <alignment vertical="top" wrapText="1"/>
    </xf>
    <xf numFmtId="49" fontId="88" fillId="50" borderId="76" xfId="0" applyNumberFormat="1" applyFont="1" applyFill="1" applyBorder="1" applyAlignment="1">
      <alignment horizontal="center" vertical="top" wrapText="1"/>
    </xf>
    <xf numFmtId="0" fontId="76" fillId="0" borderId="77" xfId="0" applyFont="1" applyBorder="1" applyAlignment="1">
      <alignment horizontal="left" vertical="top" wrapText="1" indent="1"/>
    </xf>
    <xf numFmtId="0" fontId="76" fillId="0" borderId="76" xfId="200" applyFont="1" applyFill="1" applyBorder="1" applyAlignment="1">
      <alignment vertical="top" wrapText="1"/>
    </xf>
    <xf numFmtId="0" fontId="76" fillId="0" borderId="0" xfId="228" applyFont="1" applyAlignment="1">
      <alignment vertical="top"/>
    </xf>
    <xf numFmtId="0" fontId="76" fillId="0" borderId="0" xfId="228" applyFont="1"/>
    <xf numFmtId="0" fontId="76" fillId="0" borderId="0" xfId="228" applyFont="1" applyFill="1"/>
    <xf numFmtId="0" fontId="78" fillId="0" borderId="18" xfId="228" applyFont="1" applyBorder="1" applyAlignment="1">
      <alignment horizontal="center"/>
    </xf>
    <xf numFmtId="0" fontId="78" fillId="0" borderId="0" xfId="228" applyFont="1" applyFill="1" applyBorder="1" applyAlignment="1">
      <alignment horizontal="center"/>
    </xf>
    <xf numFmtId="0" fontId="80" fillId="52" borderId="0" xfId="228" applyFont="1" applyFill="1"/>
    <xf numFmtId="0" fontId="95" fillId="70" borderId="80" xfId="228" applyFont="1" applyFill="1" applyBorder="1" applyAlignment="1">
      <alignment horizontal="center" vertical="center" wrapText="1"/>
    </xf>
    <xf numFmtId="0" fontId="95" fillId="70" borderId="50" xfId="228" applyFont="1" applyFill="1" applyBorder="1" applyAlignment="1">
      <alignment horizontal="center" vertical="center" wrapText="1"/>
    </xf>
    <xf numFmtId="0" fontId="76" fillId="50" borderId="0" xfId="228" applyFont="1" applyFill="1"/>
    <xf numFmtId="0" fontId="3" fillId="0" borderId="0" xfId="228" applyFont="1"/>
    <xf numFmtId="0" fontId="5" fillId="0" borderId="0" xfId="228" applyFont="1" applyFill="1" applyBorder="1" applyAlignment="1">
      <alignment horizontal="right" vertical="top"/>
    </xf>
    <xf numFmtId="0" fontId="7" fillId="0" borderId="0" xfId="228" applyFont="1" applyFill="1" applyBorder="1" applyAlignment="1">
      <alignment horizontal="center" vertical="top" wrapText="1"/>
    </xf>
    <xf numFmtId="43" fontId="7" fillId="61" borderId="0" xfId="147" applyFont="1" applyFill="1" applyBorder="1" applyAlignment="1">
      <alignment horizontal="center" vertical="top" wrapText="1"/>
    </xf>
    <xf numFmtId="0" fontId="76" fillId="61" borderId="0" xfId="228" applyFont="1" applyFill="1"/>
    <xf numFmtId="0" fontId="3" fillId="51" borderId="0" xfId="228" applyFont="1" applyFill="1"/>
    <xf numFmtId="0" fontId="3" fillId="51" borderId="0" xfId="228" applyFont="1" applyFill="1" applyAlignment="1">
      <alignment vertical="top"/>
    </xf>
    <xf numFmtId="0" fontId="3" fillId="0" borderId="0" xfId="228" applyFont="1" applyAlignment="1">
      <alignment vertical="top"/>
    </xf>
    <xf numFmtId="191" fontId="82" fillId="61" borderId="0" xfId="87" applyNumberFormat="1" applyFont="1" applyFill="1" applyBorder="1" applyAlignment="1">
      <alignment horizontal="center" vertical="top" wrapText="1"/>
    </xf>
    <xf numFmtId="0" fontId="94" fillId="70" borderId="48" xfId="228" applyFont="1" applyFill="1" applyBorder="1" applyAlignment="1">
      <alignment horizontal="left" vertical="center"/>
    </xf>
    <xf numFmtId="189" fontId="88" fillId="70" borderId="80" xfId="228" applyNumberFormat="1" applyFont="1" applyFill="1" applyBorder="1" applyAlignment="1">
      <alignment horizontal="center" vertical="center" wrapText="1"/>
    </xf>
    <xf numFmtId="0" fontId="76" fillId="0" borderId="0" xfId="228" applyFont="1" applyBorder="1" applyAlignment="1">
      <alignment vertical="top"/>
    </xf>
    <xf numFmtId="0" fontId="76" fillId="0" borderId="0" xfId="228" applyFont="1" applyBorder="1"/>
    <xf numFmtId="0" fontId="76" fillId="51" borderId="0" xfId="228" applyFont="1" applyFill="1"/>
    <xf numFmtId="0" fontId="76" fillId="51" borderId="0" xfId="228" applyFont="1" applyFill="1" applyBorder="1"/>
    <xf numFmtId="0" fontId="97" fillId="0" borderId="0" xfId="228" applyFont="1" applyBorder="1" applyAlignment="1">
      <alignment horizontal="center"/>
    </xf>
    <xf numFmtId="0" fontId="97" fillId="0" borderId="0" xfId="228" applyFont="1" applyFill="1" applyBorder="1" applyAlignment="1">
      <alignment horizontal="center"/>
    </xf>
    <xf numFmtId="0" fontId="88" fillId="58" borderId="13" xfId="228" applyFont="1" applyFill="1" applyBorder="1" applyAlignment="1">
      <alignment horizontal="center" vertical="center" wrapText="1"/>
    </xf>
    <xf numFmtId="0" fontId="95" fillId="58" borderId="13" xfId="228" applyFont="1" applyFill="1" applyBorder="1" applyAlignment="1">
      <alignment horizontal="center" vertical="center" wrapText="1"/>
    </xf>
    <xf numFmtId="189" fontId="88" fillId="58" borderId="13" xfId="228" applyNumberFormat="1" applyFont="1" applyFill="1" applyBorder="1" applyAlignment="1">
      <alignment horizontal="center" vertical="center" wrapText="1"/>
    </xf>
    <xf numFmtId="0" fontId="88" fillId="58" borderId="55" xfId="228" applyFont="1" applyFill="1" applyBorder="1" applyAlignment="1">
      <alignment horizontal="center" vertical="center" wrapText="1"/>
    </xf>
    <xf numFmtId="0" fontId="95" fillId="58" borderId="55" xfId="228" applyFont="1" applyFill="1" applyBorder="1" applyAlignment="1">
      <alignment horizontal="center" vertical="center" wrapText="1"/>
    </xf>
    <xf numFmtId="189" fontId="88" fillId="58" borderId="55" xfId="228" applyNumberFormat="1" applyFont="1" applyFill="1" applyBorder="1" applyAlignment="1">
      <alignment horizontal="center" vertical="center" wrapText="1"/>
    </xf>
    <xf numFmtId="0" fontId="94" fillId="58" borderId="42" xfId="228" applyFont="1" applyFill="1" applyBorder="1" applyAlignment="1">
      <alignment horizontal="center" vertical="center"/>
    </xf>
    <xf numFmtId="0" fontId="94" fillId="58" borderId="20" xfId="228" applyFont="1" applyFill="1" applyBorder="1" applyAlignment="1">
      <alignment horizontal="center" vertical="center"/>
    </xf>
    <xf numFmtId="0" fontId="3" fillId="0" borderId="17" xfId="0" applyFont="1" applyBorder="1" applyAlignment="1">
      <alignment horizontal="center" vertical="center" wrapText="1"/>
    </xf>
    <xf numFmtId="0" fontId="95" fillId="70" borderId="100" xfId="228" applyFont="1" applyFill="1" applyBorder="1" applyAlignment="1">
      <alignment horizontal="center" vertical="center" wrapText="1"/>
    </xf>
    <xf numFmtId="0" fontId="95" fillId="58" borderId="101" xfId="228" applyFont="1" applyFill="1" applyBorder="1" applyAlignment="1">
      <alignment horizontal="center" vertical="center" wrapText="1"/>
    </xf>
    <xf numFmtId="0" fontId="95" fillId="58" borderId="102" xfId="228" applyFont="1" applyFill="1" applyBorder="1" applyAlignment="1">
      <alignment horizontal="center" vertical="center" wrapText="1"/>
    </xf>
    <xf numFmtId="0" fontId="3" fillId="0" borderId="103" xfId="0" applyFont="1" applyBorder="1" applyAlignment="1">
      <alignment horizontal="center" vertical="center" wrapText="1"/>
    </xf>
    <xf numFmtId="0" fontId="94" fillId="70" borderId="104" xfId="228" applyFont="1" applyFill="1" applyBorder="1" applyAlignment="1">
      <alignment horizontal="left" vertical="center"/>
    </xf>
    <xf numFmtId="0" fontId="94" fillId="58" borderId="105" xfId="228" applyFont="1" applyFill="1" applyBorder="1" applyAlignment="1">
      <alignment horizontal="center" vertical="center"/>
    </xf>
    <xf numFmtId="0" fontId="94" fillId="58" borderId="106" xfId="228" applyFont="1" applyFill="1" applyBorder="1" applyAlignment="1">
      <alignment horizontal="center" vertical="center"/>
    </xf>
    <xf numFmtId="1" fontId="3" fillId="50" borderId="107" xfId="228" applyNumberFormat="1" applyFont="1" applyFill="1" applyBorder="1" applyAlignment="1">
      <alignment horizontal="center" vertical="top"/>
    </xf>
    <xf numFmtId="1" fontId="3" fillId="50" borderId="108" xfId="228" applyNumberFormat="1" applyFont="1" applyFill="1" applyBorder="1" applyAlignment="1">
      <alignment horizontal="center" vertical="top"/>
    </xf>
    <xf numFmtId="0" fontId="94" fillId="58" borderId="108" xfId="228" applyFont="1" applyFill="1" applyBorder="1" applyAlignment="1">
      <alignment horizontal="center" vertical="center"/>
    </xf>
    <xf numFmtId="0" fontId="94" fillId="58" borderId="109" xfId="228" applyFont="1" applyFill="1" applyBorder="1" applyAlignment="1">
      <alignment horizontal="center" vertical="center"/>
    </xf>
    <xf numFmtId="1" fontId="94" fillId="70" borderId="110" xfId="228" applyNumberFormat="1" applyFont="1" applyFill="1" applyBorder="1" applyAlignment="1">
      <alignment horizontal="center" vertical="center"/>
    </xf>
    <xf numFmtId="1" fontId="94" fillId="58" borderId="111" xfId="228" applyNumberFormat="1" applyFont="1" applyFill="1" applyBorder="1" applyAlignment="1">
      <alignment horizontal="center" vertical="center"/>
    </xf>
    <xf numFmtId="1" fontId="94" fillId="58" borderId="112" xfId="228" applyNumberFormat="1" applyFont="1" applyFill="1" applyBorder="1" applyAlignment="1">
      <alignment horizontal="center" vertical="center"/>
    </xf>
    <xf numFmtId="0" fontId="94" fillId="70" borderId="113" xfId="228" applyFont="1" applyFill="1" applyBorder="1" applyAlignment="1">
      <alignment horizontal="left" vertical="center"/>
    </xf>
    <xf numFmtId="0" fontId="94" fillId="70" borderId="114" xfId="228" applyFont="1" applyFill="1" applyBorder="1" applyAlignment="1">
      <alignment horizontal="left" vertical="center"/>
    </xf>
    <xf numFmtId="0" fontId="94" fillId="58" borderId="115" xfId="228" applyFont="1" applyFill="1" applyBorder="1" applyAlignment="1">
      <alignment horizontal="center" vertical="center"/>
    </xf>
    <xf numFmtId="0" fontId="94" fillId="58" borderId="116" xfId="228" applyFont="1" applyFill="1" applyBorder="1" applyAlignment="1">
      <alignment horizontal="center" vertical="center"/>
    </xf>
    <xf numFmtId="0" fontId="94" fillId="70" borderId="117" xfId="228" applyFont="1" applyFill="1" applyBorder="1" applyAlignment="1">
      <alignment horizontal="center" vertical="center" wrapText="1"/>
    </xf>
    <xf numFmtId="194" fontId="94" fillId="64" borderId="118" xfId="228" applyNumberFormat="1" applyFont="1" applyFill="1" applyBorder="1" applyAlignment="1">
      <alignment horizontal="center" vertical="center" wrapText="1"/>
    </xf>
    <xf numFmtId="0" fontId="94" fillId="70" borderId="119" xfId="228" applyFont="1" applyFill="1" applyBorder="1" applyAlignment="1">
      <alignment horizontal="left" vertical="center"/>
    </xf>
    <xf numFmtId="0" fontId="94" fillId="70" borderId="120" xfId="228" applyFont="1" applyFill="1" applyBorder="1" applyAlignment="1">
      <alignment horizontal="left" vertical="center"/>
    </xf>
    <xf numFmtId="0" fontId="94" fillId="58" borderId="121" xfId="228" applyFont="1" applyFill="1" applyBorder="1" applyAlignment="1">
      <alignment horizontal="center" vertical="center"/>
    </xf>
    <xf numFmtId="0" fontId="94" fillId="64" borderId="122" xfId="228" applyFont="1" applyFill="1" applyBorder="1" applyAlignment="1">
      <alignment horizontal="center" vertical="center"/>
    </xf>
    <xf numFmtId="0" fontId="94" fillId="58" borderId="123" xfId="228" applyFont="1" applyFill="1" applyBorder="1" applyAlignment="1">
      <alignment horizontal="center" vertical="center"/>
    </xf>
    <xf numFmtId="0" fontId="94" fillId="64" borderId="124" xfId="228" applyFont="1" applyFill="1" applyBorder="1" applyAlignment="1">
      <alignment horizontal="center" vertical="center"/>
    </xf>
    <xf numFmtId="1" fontId="3" fillId="0" borderId="125" xfId="228" applyNumberFormat="1" applyFont="1" applyBorder="1" applyAlignment="1">
      <alignment horizontal="center" vertical="top"/>
    </xf>
    <xf numFmtId="1" fontId="3" fillId="69" borderId="126" xfId="228" applyNumberFormat="1" applyFont="1" applyFill="1" applyBorder="1" applyAlignment="1">
      <alignment horizontal="center" vertical="top"/>
    </xf>
    <xf numFmtId="1" fontId="3" fillId="0" borderId="121" xfId="228" applyNumberFormat="1" applyFont="1" applyBorder="1" applyAlignment="1">
      <alignment horizontal="center" vertical="top"/>
    </xf>
    <xf numFmtId="1" fontId="3" fillId="69" borderId="122" xfId="228" applyNumberFormat="1" applyFont="1" applyFill="1" applyBorder="1" applyAlignment="1">
      <alignment horizontal="center" vertical="top"/>
    </xf>
    <xf numFmtId="43" fontId="3" fillId="0" borderId="127" xfId="77" applyFont="1" applyFill="1" applyBorder="1" applyAlignment="1">
      <alignment horizontal="center" vertical="top" wrapText="1"/>
    </xf>
    <xf numFmtId="0" fontId="3" fillId="0" borderId="128" xfId="0" applyFont="1" applyFill="1" applyBorder="1" applyAlignment="1">
      <alignment horizontal="center" vertical="top" wrapText="1"/>
    </xf>
    <xf numFmtId="43" fontId="3" fillId="0" borderId="129" xfId="77" applyFont="1" applyFill="1" applyBorder="1" applyAlignment="1">
      <alignment horizontal="center" vertical="top" wrapText="1"/>
    </xf>
    <xf numFmtId="0" fontId="3" fillId="0" borderId="130" xfId="0" applyFont="1" applyFill="1" applyBorder="1" applyAlignment="1">
      <alignment horizontal="center" vertical="top" wrapText="1"/>
    </xf>
    <xf numFmtId="0" fontId="3" fillId="0" borderId="131" xfId="0" applyFont="1" applyBorder="1" applyAlignment="1">
      <alignment horizontal="center" vertical="center" wrapText="1"/>
    </xf>
    <xf numFmtId="0" fontId="3" fillId="0" borderId="22" xfId="0" applyFont="1" applyBorder="1" applyAlignment="1">
      <alignment horizontal="center" vertical="center" wrapText="1"/>
    </xf>
    <xf numFmtId="0" fontId="95" fillId="70" borderId="132" xfId="228" applyFont="1" applyFill="1" applyBorder="1" applyAlignment="1">
      <alignment horizontal="center" vertical="center" wrapText="1"/>
    </xf>
    <xf numFmtId="0" fontId="95" fillId="70" borderId="88" xfId="228" applyFont="1" applyFill="1" applyBorder="1" applyAlignment="1">
      <alignment horizontal="center" vertical="center" wrapText="1"/>
    </xf>
    <xf numFmtId="0" fontId="95" fillId="70" borderId="89" xfId="228" applyFont="1" applyFill="1" applyBorder="1" applyAlignment="1">
      <alignment horizontal="center" vertical="center" wrapText="1"/>
    </xf>
    <xf numFmtId="189" fontId="88" fillId="70" borderId="89" xfId="228" applyNumberFormat="1" applyFont="1" applyFill="1" applyBorder="1" applyAlignment="1">
      <alignment horizontal="center" vertical="center" wrapText="1"/>
    </xf>
    <xf numFmtId="0" fontId="3" fillId="0" borderId="133" xfId="0" applyFont="1" applyFill="1" applyBorder="1" applyAlignment="1">
      <alignment horizontal="center" vertical="top" wrapText="1"/>
    </xf>
    <xf numFmtId="0" fontId="68" fillId="0" borderId="134" xfId="0" applyFont="1" applyFill="1" applyBorder="1" applyAlignment="1">
      <alignment horizontal="center" vertical="top" wrapText="1"/>
    </xf>
    <xf numFmtId="0" fontId="68" fillId="0" borderId="135" xfId="0" applyFont="1" applyFill="1" applyBorder="1" applyAlignment="1">
      <alignment horizontal="center" vertical="top" wrapText="1"/>
    </xf>
    <xf numFmtId="0" fontId="68" fillId="0" borderId="133" xfId="0" applyFont="1" applyFill="1" applyBorder="1" applyAlignment="1">
      <alignment horizontal="center" vertical="top" wrapText="1"/>
    </xf>
    <xf numFmtId="43" fontId="3" fillId="0" borderId="136" xfId="77" applyFont="1" applyFill="1" applyBorder="1" applyAlignment="1">
      <alignment horizontal="center" vertical="top" wrapText="1"/>
    </xf>
    <xf numFmtId="2" fontId="3" fillId="0" borderId="127" xfId="173" applyNumberFormat="1" applyFont="1" applyFill="1" applyBorder="1" applyAlignment="1">
      <alignment horizontal="center" vertical="top" wrapText="1"/>
    </xf>
    <xf numFmtId="0" fontId="68" fillId="0" borderId="130" xfId="0" applyFont="1" applyFill="1" applyBorder="1" applyAlignment="1">
      <alignment horizontal="center" vertical="top" wrapText="1"/>
    </xf>
    <xf numFmtId="0" fontId="68" fillId="0" borderId="137" xfId="0" applyFont="1" applyFill="1" applyBorder="1" applyAlignment="1">
      <alignment horizontal="center" vertical="top" wrapText="1"/>
    </xf>
    <xf numFmtId="0" fontId="68" fillId="0" borderId="128" xfId="0" applyFont="1" applyFill="1" applyBorder="1" applyAlignment="1">
      <alignment horizontal="center" vertical="top" wrapText="1"/>
    </xf>
    <xf numFmtId="0" fontId="3" fillId="48" borderId="135" xfId="266" applyFont="1" applyFill="1" applyBorder="1" applyAlignment="1">
      <alignment horizontal="center" vertical="top" wrapText="1"/>
    </xf>
    <xf numFmtId="0" fontId="3" fillId="48" borderId="111" xfId="266" applyFont="1" applyFill="1" applyBorder="1" applyAlignment="1">
      <alignment horizontal="center" vertical="top" wrapText="1"/>
    </xf>
    <xf numFmtId="0" fontId="3" fillId="48" borderId="134" xfId="266" applyFont="1" applyFill="1" applyBorder="1" applyAlignment="1">
      <alignment horizontal="center" vertical="top" wrapText="1"/>
    </xf>
    <xf numFmtId="0" fontId="3" fillId="48" borderId="138" xfId="266" applyFont="1" applyFill="1" applyBorder="1" applyAlignment="1">
      <alignment horizontal="center" vertical="top" wrapText="1"/>
    </xf>
    <xf numFmtId="0" fontId="3" fillId="48" borderId="135" xfId="266" applyFont="1" applyFill="1" applyBorder="1" applyAlignment="1">
      <alignment horizontal="center" vertical="top"/>
    </xf>
    <xf numFmtId="0" fontId="3" fillId="48" borderId="111" xfId="266" applyFont="1" applyFill="1" applyBorder="1" applyAlignment="1">
      <alignment horizontal="center" vertical="top"/>
    </xf>
    <xf numFmtId="0" fontId="3" fillId="48" borderId="135" xfId="228" applyFont="1" applyFill="1" applyBorder="1" applyAlignment="1">
      <alignment horizontal="center" vertical="top" wrapText="1"/>
    </xf>
    <xf numFmtId="0" fontId="3" fillId="48" borderId="111" xfId="228" applyFont="1" applyFill="1" applyBorder="1" applyAlignment="1">
      <alignment horizontal="center" vertical="top" wrapText="1"/>
    </xf>
    <xf numFmtId="0" fontId="3" fillId="48" borderId="134" xfId="228" applyFont="1" applyFill="1" applyBorder="1" applyAlignment="1">
      <alignment horizontal="center" vertical="top" wrapText="1"/>
    </xf>
    <xf numFmtId="0" fontId="3" fillId="48" borderId="138" xfId="228" applyFont="1" applyFill="1" applyBorder="1" applyAlignment="1">
      <alignment horizontal="center" vertical="top" wrapText="1"/>
    </xf>
    <xf numFmtId="0" fontId="3" fillId="48" borderId="136" xfId="228" applyFont="1" applyFill="1" applyBorder="1" applyAlignment="1">
      <alignment horizontal="center" vertical="top"/>
    </xf>
    <xf numFmtId="0" fontId="3" fillId="48" borderId="115" xfId="228" applyFont="1" applyFill="1" applyBorder="1" applyAlignment="1">
      <alignment horizontal="center" vertical="top"/>
    </xf>
    <xf numFmtId="0" fontId="3" fillId="48" borderId="129" xfId="228" applyFont="1" applyFill="1" applyBorder="1" applyAlignment="1">
      <alignment horizontal="center" vertical="top"/>
    </xf>
    <xf numFmtId="0" fontId="3" fillId="48" borderId="139" xfId="228" applyFont="1" applyFill="1" applyBorder="1" applyAlignment="1">
      <alignment horizontal="center" vertical="top"/>
    </xf>
    <xf numFmtId="0" fontId="3" fillId="48" borderId="137" xfId="228" applyFont="1" applyFill="1" applyBorder="1" applyAlignment="1">
      <alignment horizontal="center" vertical="top" wrapText="1"/>
    </xf>
    <xf numFmtId="0" fontId="3" fillId="48" borderId="105" xfId="228" applyFont="1" applyFill="1" applyBorder="1" applyAlignment="1">
      <alignment horizontal="center" vertical="top" wrapText="1"/>
    </xf>
    <xf numFmtId="0" fontId="3" fillId="48" borderId="130" xfId="228" applyFont="1" applyFill="1" applyBorder="1" applyAlignment="1">
      <alignment horizontal="center" vertical="top" wrapText="1"/>
    </xf>
    <xf numFmtId="0" fontId="3" fillId="48" borderId="140" xfId="228" applyFont="1" applyFill="1" applyBorder="1" applyAlignment="1">
      <alignment horizontal="center" vertical="top" wrapText="1"/>
    </xf>
    <xf numFmtId="1" fontId="3" fillId="0" borderId="134" xfId="0" applyNumberFormat="1" applyFont="1" applyFill="1" applyBorder="1" applyAlignment="1">
      <alignment horizontal="center" vertical="top" wrapText="1"/>
    </xf>
    <xf numFmtId="1" fontId="3" fillId="0" borderId="134" xfId="0" applyNumberFormat="1" applyFont="1" applyFill="1" applyBorder="1" applyAlignment="1">
      <alignment horizontal="center" vertical="top"/>
    </xf>
    <xf numFmtId="1" fontId="68" fillId="0" borderId="134" xfId="0" applyNumberFormat="1" applyFont="1" applyFill="1" applyBorder="1" applyAlignment="1">
      <alignment horizontal="center" vertical="top"/>
    </xf>
    <xf numFmtId="2" fontId="3" fillId="0" borderId="129" xfId="77" applyNumberFormat="1" applyFont="1" applyFill="1" applyBorder="1" applyAlignment="1">
      <alignment horizontal="center" vertical="top" wrapText="1"/>
    </xf>
    <xf numFmtId="1" fontId="3" fillId="0" borderId="129" xfId="0" applyNumberFormat="1" applyFont="1" applyBorder="1" applyAlignment="1">
      <alignment horizontal="center" vertical="top"/>
    </xf>
    <xf numFmtId="2" fontId="3" fillId="0" borderId="129" xfId="77" applyNumberFormat="1" applyFont="1" applyFill="1" applyBorder="1" applyAlignment="1">
      <alignment horizontal="center" vertical="top"/>
    </xf>
    <xf numFmtId="1" fontId="3" fillId="0" borderId="130" xfId="0" applyNumberFormat="1" applyFont="1" applyFill="1" applyBorder="1" applyAlignment="1">
      <alignment horizontal="center" vertical="top" wrapText="1"/>
    </xf>
    <xf numFmtId="1" fontId="3" fillId="0" borderId="130" xfId="0" applyNumberFormat="1" applyFont="1" applyFill="1" applyBorder="1" applyAlignment="1">
      <alignment horizontal="center" vertical="top"/>
    </xf>
    <xf numFmtId="1" fontId="68" fillId="0" borderId="130" xfId="0" applyNumberFormat="1" applyFont="1" applyFill="1" applyBorder="1" applyAlignment="1">
      <alignment horizontal="center" vertical="top"/>
    </xf>
    <xf numFmtId="1" fontId="3" fillId="0" borderId="127" xfId="77" applyNumberFormat="1" applyFont="1" applyFill="1" applyBorder="1" applyAlignment="1">
      <alignment horizontal="center" vertical="top"/>
    </xf>
    <xf numFmtId="0" fontId="3" fillId="0" borderId="134" xfId="0" applyFont="1" applyFill="1" applyBorder="1" applyAlignment="1">
      <alignment horizontal="center" vertical="top"/>
    </xf>
    <xf numFmtId="0" fontId="3" fillId="0" borderId="134" xfId="0" applyFont="1" applyFill="1" applyBorder="1" applyAlignment="1">
      <alignment horizontal="center" vertical="center"/>
    </xf>
    <xf numFmtId="43" fontId="3" fillId="0" borderId="129" xfId="77" applyFont="1" applyFill="1" applyBorder="1" applyAlignment="1">
      <alignment horizontal="center" vertical="center" wrapText="1"/>
    </xf>
    <xf numFmtId="0" fontId="3" fillId="0" borderId="130" xfId="0" applyFont="1" applyFill="1" applyBorder="1" applyAlignment="1">
      <alignment horizontal="center" vertical="top"/>
    </xf>
    <xf numFmtId="0" fontId="3" fillId="0" borderId="130" xfId="0" applyFont="1" applyFill="1" applyBorder="1" applyAlignment="1">
      <alignment horizontal="center" vertical="center"/>
    </xf>
    <xf numFmtId="1" fontId="3" fillId="0" borderId="129" xfId="77" applyNumberFormat="1" applyFont="1" applyFill="1" applyBorder="1" applyAlignment="1">
      <alignment horizontal="center" vertical="center" wrapText="1"/>
    </xf>
    <xf numFmtId="0" fontId="3" fillId="0" borderId="137" xfId="0" applyFont="1" applyFill="1" applyBorder="1" applyAlignment="1">
      <alignment horizontal="center" vertical="top"/>
    </xf>
    <xf numFmtId="0" fontId="3" fillId="0" borderId="135" xfId="0" applyFont="1" applyFill="1" applyBorder="1" applyAlignment="1">
      <alignment horizontal="center" vertical="top"/>
    </xf>
    <xf numFmtId="0" fontId="88" fillId="58" borderId="80" xfId="228" applyFont="1" applyFill="1" applyBorder="1" applyAlignment="1">
      <alignment horizontal="center" vertical="center" wrapText="1"/>
    </xf>
    <xf numFmtId="0" fontId="94" fillId="58" borderId="48" xfId="228" applyFont="1" applyFill="1" applyBorder="1" applyAlignment="1">
      <alignment horizontal="center" vertical="center"/>
    </xf>
    <xf numFmtId="0" fontId="94" fillId="58" borderId="114" xfId="228" applyFont="1" applyFill="1" applyBorder="1" applyAlignment="1">
      <alignment horizontal="center" vertical="center"/>
    </xf>
    <xf numFmtId="0" fontId="94" fillId="58" borderId="113" xfId="228" applyFont="1" applyFill="1" applyBorder="1" applyAlignment="1">
      <alignment horizontal="center" vertical="center"/>
    </xf>
    <xf numFmtId="1" fontId="94" fillId="58" borderId="110" xfId="228" applyNumberFormat="1" applyFont="1" applyFill="1" applyBorder="1" applyAlignment="1">
      <alignment horizontal="center" vertical="center"/>
    </xf>
    <xf numFmtId="0" fontId="94" fillId="58" borderId="104" xfId="228" applyFont="1" applyFill="1" applyBorder="1" applyAlignment="1">
      <alignment horizontal="center" vertical="center"/>
    </xf>
    <xf numFmtId="0" fontId="94" fillId="58" borderId="119" xfId="228" applyFont="1" applyFill="1" applyBorder="1" applyAlignment="1">
      <alignment horizontal="center" vertical="center"/>
    </xf>
    <xf numFmtId="0" fontId="94" fillId="64" borderId="120" xfId="228" applyFont="1" applyFill="1" applyBorder="1" applyAlignment="1">
      <alignment horizontal="center" vertical="center"/>
    </xf>
    <xf numFmtId="194" fontId="94" fillId="64" borderId="117" xfId="228" applyNumberFormat="1" applyFont="1" applyFill="1" applyBorder="1" applyAlignment="1">
      <alignment horizontal="center" vertical="center" wrapText="1"/>
    </xf>
    <xf numFmtId="0" fontId="95" fillId="58" borderId="100" xfId="228" applyFont="1" applyFill="1" applyBorder="1" applyAlignment="1">
      <alignment horizontal="center" vertical="center" wrapText="1"/>
    </xf>
    <xf numFmtId="0" fontId="95" fillId="58" borderId="80" xfId="228" applyFont="1" applyFill="1" applyBorder="1" applyAlignment="1">
      <alignment horizontal="center" vertical="center" wrapText="1"/>
    </xf>
    <xf numFmtId="189" fontId="88" fillId="58" borderId="80" xfId="228" applyNumberFormat="1" applyFont="1" applyFill="1" applyBorder="1" applyAlignment="1">
      <alignment horizontal="center" vertical="center" wrapText="1"/>
    </xf>
    <xf numFmtId="0" fontId="3" fillId="0" borderId="137" xfId="0" applyFont="1" applyFill="1" applyBorder="1" applyAlignment="1">
      <alignment horizontal="center" vertical="top" wrapText="1"/>
    </xf>
    <xf numFmtId="0" fontId="3" fillId="0" borderId="135" xfId="0" applyFont="1" applyFill="1" applyBorder="1" applyAlignment="1">
      <alignment horizontal="center" vertical="top" wrapText="1"/>
    </xf>
    <xf numFmtId="43" fontId="3" fillId="0" borderId="127" xfId="77" applyFont="1" applyFill="1" applyBorder="1" applyAlignment="1">
      <alignment horizontal="center" vertical="center" wrapText="1"/>
    </xf>
    <xf numFmtId="0" fontId="3" fillId="0" borderId="128" xfId="0" applyFont="1" applyFill="1" applyBorder="1" applyAlignment="1">
      <alignment horizontal="center" vertical="center"/>
    </xf>
    <xf numFmtId="0" fontId="3" fillId="0" borderId="133" xfId="0" applyFont="1" applyFill="1" applyBorder="1" applyAlignment="1">
      <alignment horizontal="center" vertical="center"/>
    </xf>
    <xf numFmtId="1" fontId="3" fillId="69" borderId="70" xfId="228" applyNumberFormat="1" applyFont="1" applyFill="1" applyBorder="1" applyAlignment="1">
      <alignment horizontal="center" vertical="top"/>
    </xf>
    <xf numFmtId="0" fontId="5" fillId="0" borderId="106" xfId="228" applyFont="1" applyFill="1" applyBorder="1" applyAlignment="1">
      <alignment horizontal="center" vertical="center" wrapText="1"/>
    </xf>
    <xf numFmtId="0" fontId="5" fillId="0" borderId="112" xfId="228" applyFont="1" applyFill="1" applyBorder="1" applyAlignment="1">
      <alignment horizontal="center" vertical="center" wrapText="1"/>
    </xf>
    <xf numFmtId="1" fontId="3" fillId="50" borderId="141" xfId="228" applyNumberFormat="1" applyFont="1" applyFill="1" applyBorder="1" applyAlignment="1">
      <alignment horizontal="center" vertical="top"/>
    </xf>
    <xf numFmtId="1" fontId="3" fillId="69" borderId="73" xfId="228" applyNumberFormat="1" applyFont="1" applyFill="1" applyBorder="1" applyAlignment="1">
      <alignment horizontal="center" vertical="top"/>
    </xf>
    <xf numFmtId="0" fontId="3" fillId="0" borderId="127" xfId="0" applyFont="1" applyFill="1" applyBorder="1" applyAlignment="1">
      <alignment horizontal="center" vertical="top" wrapText="1"/>
    </xf>
    <xf numFmtId="1" fontId="7" fillId="72" borderId="128" xfId="0" applyNumberFormat="1" applyFont="1" applyFill="1" applyBorder="1" applyAlignment="1">
      <alignment horizontal="center" vertical="top"/>
    </xf>
    <xf numFmtId="1" fontId="7" fillId="72" borderId="133" xfId="0" applyNumberFormat="1" applyFont="1" applyFill="1" applyBorder="1" applyAlignment="1">
      <alignment horizontal="center" vertical="top"/>
    </xf>
    <xf numFmtId="189" fontId="4" fillId="70" borderId="89" xfId="228" applyNumberFormat="1" applyFont="1" applyFill="1" applyBorder="1" applyAlignment="1">
      <alignment horizontal="center" vertical="center" wrapText="1"/>
    </xf>
    <xf numFmtId="189" fontId="4" fillId="58" borderId="55" xfId="228" applyNumberFormat="1" applyFont="1" applyFill="1" applyBorder="1" applyAlignment="1">
      <alignment horizontal="center" vertical="center" wrapText="1"/>
    </xf>
    <xf numFmtId="189" fontId="4" fillId="58" borderId="13" xfId="228" applyNumberFormat="1" applyFont="1" applyFill="1" applyBorder="1" applyAlignment="1">
      <alignment horizontal="center" vertical="center" wrapText="1"/>
    </xf>
    <xf numFmtId="189" fontId="4" fillId="58" borderId="80" xfId="228" applyNumberFormat="1" applyFont="1" applyFill="1" applyBorder="1" applyAlignment="1">
      <alignment horizontal="center" vertical="center" wrapText="1"/>
    </xf>
    <xf numFmtId="1" fontId="3" fillId="0" borderId="142" xfId="87" applyNumberFormat="1" applyFont="1" applyFill="1" applyBorder="1" applyAlignment="1">
      <alignment horizontal="center" vertical="top"/>
    </xf>
    <xf numFmtId="1" fontId="3" fillId="0" borderId="143" xfId="228" applyNumberFormat="1" applyFont="1" applyFill="1" applyBorder="1" applyAlignment="1">
      <alignment horizontal="center" vertical="top"/>
    </xf>
    <xf numFmtId="1" fontId="3" fillId="0" borderId="118" xfId="228" applyNumberFormat="1" applyFont="1" applyFill="1" applyBorder="1" applyAlignment="1">
      <alignment horizontal="center" vertical="top"/>
    </xf>
    <xf numFmtId="1" fontId="3" fillId="0" borderId="70" xfId="228" applyNumberFormat="1" applyFont="1" applyFill="1" applyBorder="1" applyAlignment="1">
      <alignment horizontal="center" vertical="top"/>
    </xf>
    <xf numFmtId="1" fontId="3" fillId="0" borderId="18" xfId="228" applyNumberFormat="1" applyFont="1" applyFill="1" applyBorder="1" applyAlignment="1">
      <alignment horizontal="center" vertical="top"/>
    </xf>
    <xf numFmtId="43" fontId="3" fillId="0" borderId="143" xfId="76" applyFont="1" applyFill="1" applyBorder="1" applyAlignment="1">
      <alignment horizontal="center" vertical="top"/>
    </xf>
    <xf numFmtId="1" fontId="3" fillId="0" borderId="144" xfId="87" applyNumberFormat="1" applyFont="1" applyFill="1" applyBorder="1" applyAlignment="1">
      <alignment horizontal="center" vertical="top"/>
    </xf>
    <xf numFmtId="1" fontId="3" fillId="0" borderId="125" xfId="228" applyNumberFormat="1" applyFont="1" applyFill="1" applyBorder="1" applyAlignment="1">
      <alignment horizontal="center" vertical="top"/>
    </xf>
    <xf numFmtId="1" fontId="3" fillId="0" borderId="121" xfId="228" applyNumberFormat="1" applyFont="1" applyFill="1" applyBorder="1" applyAlignment="1">
      <alignment horizontal="center" vertical="top"/>
    </xf>
    <xf numFmtId="43" fontId="3" fillId="0" borderId="125" xfId="76" applyFont="1" applyFill="1" applyBorder="1" applyAlignment="1">
      <alignment horizontal="center" vertical="top"/>
    </xf>
    <xf numFmtId="1" fontId="3" fillId="0" borderId="135" xfId="228" applyNumberFormat="1" applyFont="1" applyFill="1" applyBorder="1" applyAlignment="1">
      <alignment horizontal="center" vertical="top"/>
    </xf>
    <xf numFmtId="1" fontId="3" fillId="0" borderId="133" xfId="228" applyNumberFormat="1" applyFont="1" applyFill="1" applyBorder="1" applyAlignment="1">
      <alignment horizontal="center" vertical="top"/>
    </xf>
    <xf numFmtId="0" fontId="3" fillId="0" borderId="37" xfId="266" applyFont="1" applyFill="1" applyBorder="1" applyAlignment="1">
      <alignment horizontal="center" vertical="top"/>
    </xf>
    <xf numFmtId="0" fontId="3" fillId="0" borderId="37" xfId="228" applyFont="1" applyFill="1" applyBorder="1" applyAlignment="1">
      <alignment horizontal="center" vertical="top" wrapText="1"/>
    </xf>
    <xf numFmtId="194" fontId="3" fillId="0" borderId="136" xfId="76" applyNumberFormat="1" applyFont="1" applyFill="1" applyBorder="1" applyAlignment="1">
      <alignment horizontal="center" vertical="top"/>
    </xf>
    <xf numFmtId="1" fontId="3" fillId="0" borderId="137" xfId="228" applyNumberFormat="1" applyFont="1" applyFill="1" applyBorder="1" applyAlignment="1">
      <alignment horizontal="center" vertical="top"/>
    </xf>
    <xf numFmtId="1" fontId="3" fillId="0" borderId="136" xfId="228" applyNumberFormat="1" applyFont="1" applyFill="1" applyBorder="1" applyAlignment="1">
      <alignment horizontal="center" vertical="top"/>
    </xf>
    <xf numFmtId="194" fontId="3" fillId="0" borderId="127" xfId="76" applyNumberFormat="1" applyFont="1" applyFill="1" applyBorder="1" applyAlignment="1">
      <alignment horizontal="center" vertical="top"/>
    </xf>
    <xf numFmtId="1" fontId="3" fillId="0" borderId="128" xfId="228" applyNumberFormat="1" applyFont="1" applyFill="1" applyBorder="1" applyAlignment="1">
      <alignment horizontal="center" vertical="top"/>
    </xf>
    <xf numFmtId="1" fontId="3" fillId="50" borderId="145" xfId="228" applyNumberFormat="1" applyFont="1" applyFill="1" applyBorder="1" applyAlignment="1">
      <alignment horizontal="center" vertical="top"/>
    </xf>
    <xf numFmtId="1" fontId="3" fillId="0" borderId="146" xfId="228" applyNumberFormat="1" applyFont="1" applyFill="1" applyBorder="1" applyAlignment="1">
      <alignment horizontal="center" vertical="top"/>
    </xf>
    <xf numFmtId="1" fontId="3" fillId="69" borderId="147" xfId="228" applyNumberFormat="1" applyFont="1" applyFill="1" applyBorder="1" applyAlignment="1">
      <alignment horizontal="center" vertical="top"/>
    </xf>
    <xf numFmtId="1" fontId="3" fillId="0" borderId="148" xfId="228" applyNumberFormat="1" applyFont="1" applyFill="1" applyBorder="1" applyAlignment="1">
      <alignment horizontal="center" vertical="top"/>
    </xf>
    <xf numFmtId="2" fontId="3" fillId="0" borderId="127" xfId="77" applyNumberFormat="1" applyFont="1" applyFill="1" applyBorder="1" applyAlignment="1">
      <alignment horizontal="center" vertical="top"/>
    </xf>
    <xf numFmtId="43" fontId="3" fillId="0" borderId="127" xfId="76" applyFont="1" applyFill="1" applyBorder="1" applyAlignment="1">
      <alignment horizontal="center" vertical="top" wrapText="1"/>
    </xf>
    <xf numFmtId="1" fontId="3" fillId="0" borderId="135" xfId="87" applyNumberFormat="1" applyFont="1" applyFill="1" applyBorder="1" applyAlignment="1">
      <alignment horizontal="center" vertical="top"/>
    </xf>
    <xf numFmtId="43" fontId="3" fillId="0" borderId="135" xfId="76" applyFont="1" applyFill="1" applyBorder="1" applyAlignment="1">
      <alignment horizontal="center" vertical="top"/>
    </xf>
    <xf numFmtId="1" fontId="3" fillId="0" borderId="133" xfId="87" applyNumberFormat="1" applyFont="1" applyFill="1" applyBorder="1" applyAlignment="1">
      <alignment horizontal="center" vertical="top"/>
    </xf>
    <xf numFmtId="1" fontId="3" fillId="0" borderId="137" xfId="229" applyNumberFormat="1" applyFont="1" applyBorder="1" applyAlignment="1">
      <alignment horizontal="center" vertical="top"/>
    </xf>
    <xf numFmtId="1" fontId="3" fillId="0" borderId="135" xfId="229" applyNumberFormat="1" applyFont="1" applyBorder="1" applyAlignment="1">
      <alignment horizontal="center" vertical="top"/>
    </xf>
    <xf numFmtId="1" fontId="3" fillId="0" borderId="35" xfId="87" applyNumberFormat="1" applyFont="1" applyFill="1" applyBorder="1" applyAlignment="1">
      <alignment horizontal="center" vertical="top"/>
    </xf>
    <xf numFmtId="1" fontId="3" fillId="69" borderId="107" xfId="228" applyNumberFormat="1" applyFont="1" applyFill="1" applyBorder="1" applyAlignment="1">
      <alignment horizontal="center" vertical="top"/>
    </xf>
    <xf numFmtId="1" fontId="3" fillId="0" borderId="35" xfId="87" applyNumberFormat="1" applyFont="1" applyBorder="1" applyAlignment="1">
      <alignment horizontal="center" vertical="top"/>
    </xf>
    <xf numFmtId="1" fontId="3" fillId="0" borderId="42" xfId="229" applyNumberFormat="1" applyFont="1" applyBorder="1" applyAlignment="1">
      <alignment horizontal="center" vertical="top"/>
    </xf>
    <xf numFmtId="1" fontId="3" fillId="0" borderId="149" xfId="266" applyNumberFormat="1" applyFont="1" applyFill="1" applyBorder="1" applyAlignment="1">
      <alignment horizontal="center" vertical="top"/>
    </xf>
    <xf numFmtId="1" fontId="3" fillId="0" borderId="128" xfId="229" applyNumberFormat="1" applyFont="1" applyBorder="1" applyAlignment="1">
      <alignment horizontal="center" vertical="top"/>
    </xf>
    <xf numFmtId="1" fontId="3" fillId="0" borderId="133" xfId="229" applyNumberFormat="1" applyFont="1" applyBorder="1" applyAlignment="1">
      <alignment horizontal="center" vertical="top"/>
    </xf>
    <xf numFmtId="43" fontId="3" fillId="0" borderId="142" xfId="87" applyFont="1" applyFill="1" applyBorder="1" applyAlignment="1">
      <alignment horizontal="center" vertical="top"/>
    </xf>
    <xf numFmtId="1" fontId="3" fillId="0" borderId="150" xfId="228" applyNumberFormat="1" applyFont="1" applyBorder="1" applyAlignment="1">
      <alignment horizontal="center" vertical="top"/>
    </xf>
    <xf numFmtId="1" fontId="3" fillId="0" borderId="151" xfId="266" applyNumberFormat="1" applyFont="1" applyFill="1" applyBorder="1" applyAlignment="1">
      <alignment horizontal="center" vertical="top"/>
    </xf>
    <xf numFmtId="1" fontId="3" fillId="0" borderId="152" xfId="228" applyNumberFormat="1" applyFont="1" applyBorder="1" applyAlignment="1">
      <alignment horizontal="center" vertical="top"/>
    </xf>
    <xf numFmtId="1" fontId="3" fillId="0" borderId="153" xfId="266" applyNumberFormat="1" applyFont="1" applyFill="1" applyBorder="1" applyAlignment="1">
      <alignment horizontal="center" vertical="top"/>
    </xf>
    <xf numFmtId="2" fontId="3" fillId="0" borderId="128" xfId="229" applyNumberFormat="1" applyFont="1" applyBorder="1" applyAlignment="1">
      <alignment horizontal="center" vertical="top"/>
    </xf>
    <xf numFmtId="43" fontId="3" fillId="0" borderId="35" xfId="87" applyFont="1" applyFill="1" applyBorder="1" applyAlignment="1">
      <alignment horizontal="center" vertical="top"/>
    </xf>
    <xf numFmtId="43" fontId="3" fillId="0" borderId="144" xfId="87" applyFont="1" applyFill="1" applyBorder="1" applyAlignment="1">
      <alignment horizontal="center" vertical="top"/>
    </xf>
    <xf numFmtId="43" fontId="3" fillId="0" borderId="150" xfId="87" applyFont="1" applyBorder="1" applyAlignment="1">
      <alignment horizontal="center" vertical="top"/>
    </xf>
    <xf numFmtId="203" fontId="3" fillId="0" borderId="152" xfId="228" applyNumberFormat="1" applyFont="1" applyBorder="1" applyAlignment="1">
      <alignment horizontal="center" vertical="top"/>
    </xf>
    <xf numFmtId="43" fontId="3" fillId="0" borderId="154" xfId="87" applyFont="1" applyFill="1" applyBorder="1" applyAlignment="1">
      <alignment horizontal="center" vertical="top"/>
    </xf>
    <xf numFmtId="43" fontId="3" fillId="0" borderId="151" xfId="87" applyFont="1" applyFill="1" applyBorder="1" applyAlignment="1">
      <alignment horizontal="center" vertical="top"/>
    </xf>
    <xf numFmtId="1" fontId="3" fillId="0" borderId="153" xfId="229" applyNumberFormat="1" applyFont="1" applyFill="1" applyBorder="1" applyAlignment="1">
      <alignment horizontal="center" vertical="top"/>
    </xf>
    <xf numFmtId="1" fontId="3" fillId="69" borderId="141" xfId="228" applyNumberFormat="1" applyFont="1" applyFill="1" applyBorder="1" applyAlignment="1">
      <alignment horizontal="center" vertical="top"/>
    </xf>
    <xf numFmtId="1" fontId="3" fillId="0" borderId="149" xfId="229" applyNumberFormat="1" applyFont="1" applyFill="1" applyBorder="1" applyAlignment="1">
      <alignment horizontal="center" vertical="top"/>
    </xf>
    <xf numFmtId="43" fontId="3" fillId="0" borderId="155" xfId="87" applyFont="1" applyFill="1" applyBorder="1" applyAlignment="1">
      <alignment horizontal="center" vertical="top"/>
    </xf>
    <xf numFmtId="1" fontId="3" fillId="0" borderId="142" xfId="229" applyNumberFormat="1" applyFont="1" applyFill="1" applyBorder="1" applyAlignment="1">
      <alignment horizontal="center" vertical="top"/>
    </xf>
    <xf numFmtId="0" fontId="76" fillId="0" borderId="156" xfId="228" applyFont="1" applyBorder="1" applyAlignment="1">
      <alignment horizontal="center"/>
    </xf>
    <xf numFmtId="1" fontId="3" fillId="0" borderId="53" xfId="229" applyNumberFormat="1" applyFont="1" applyFill="1" applyBorder="1" applyAlignment="1">
      <alignment horizontal="center" vertical="top"/>
    </xf>
    <xf numFmtId="1" fontId="3" fillId="0" borderId="157" xfId="229" applyNumberFormat="1" applyFont="1" applyFill="1" applyBorder="1" applyAlignment="1">
      <alignment horizontal="center" vertical="top"/>
    </xf>
    <xf numFmtId="1" fontId="3" fillId="0" borderId="39" xfId="229" applyNumberFormat="1" applyFont="1" applyBorder="1" applyAlignment="1">
      <alignment horizontal="center" vertical="top"/>
    </xf>
    <xf numFmtId="1" fontId="3" fillId="0" borderId="155" xfId="229" applyNumberFormat="1" applyFont="1" applyFill="1" applyBorder="1" applyAlignment="1">
      <alignment horizontal="center" vertical="top"/>
    </xf>
    <xf numFmtId="0" fontId="76" fillId="0" borderId="53" xfId="228" applyFont="1" applyFill="1" applyBorder="1" applyAlignment="1">
      <alignment horizontal="center"/>
    </xf>
    <xf numFmtId="0" fontId="76" fillId="0" borderId="33" xfId="228" applyFont="1" applyFill="1" applyBorder="1" applyAlignment="1">
      <alignment horizontal="center"/>
    </xf>
    <xf numFmtId="1" fontId="3" fillId="0" borderId="24" xfId="229" applyNumberFormat="1" applyFont="1" applyBorder="1" applyAlignment="1">
      <alignment horizontal="center" vertical="top"/>
    </xf>
    <xf numFmtId="1" fontId="3" fillId="0" borderId="151" xfId="229" applyNumberFormat="1" applyFont="1" applyFill="1" applyBorder="1" applyAlignment="1">
      <alignment horizontal="center" vertical="top"/>
    </xf>
    <xf numFmtId="0" fontId="76" fillId="0" borderId="26" xfId="228" applyFont="1" applyFill="1" applyBorder="1" applyAlignment="1">
      <alignment horizontal="center"/>
    </xf>
    <xf numFmtId="0" fontId="76" fillId="0" borderId="17" xfId="228" applyFont="1" applyFill="1" applyBorder="1" applyAlignment="1">
      <alignment horizontal="center"/>
    </xf>
    <xf numFmtId="1" fontId="3" fillId="0" borderId="41" xfId="229" applyNumberFormat="1" applyFont="1" applyBorder="1" applyAlignment="1">
      <alignment horizontal="center" vertical="top"/>
    </xf>
    <xf numFmtId="0" fontId="76" fillId="0" borderId="46" xfId="228" applyFont="1" applyFill="1" applyBorder="1" applyAlignment="1">
      <alignment horizontal="center"/>
    </xf>
    <xf numFmtId="0" fontId="76" fillId="0" borderId="27" xfId="228" applyFont="1" applyFill="1" applyBorder="1" applyAlignment="1">
      <alignment horizontal="center"/>
    </xf>
    <xf numFmtId="1" fontId="3" fillId="0" borderId="136" xfId="77" applyNumberFormat="1" applyFont="1" applyFill="1" applyBorder="1" applyAlignment="1">
      <alignment horizontal="center" vertical="top" wrapText="1"/>
    </xf>
    <xf numFmtId="1" fontId="3" fillId="47" borderId="135" xfId="87" applyNumberFormat="1" applyFont="1" applyFill="1" applyBorder="1" applyAlignment="1">
      <alignment horizontal="center" vertical="top"/>
    </xf>
    <xf numFmtId="1" fontId="3" fillId="47" borderId="142" xfId="87" applyNumberFormat="1" applyFont="1" applyFill="1" applyBorder="1" applyAlignment="1">
      <alignment horizontal="center" vertical="top"/>
    </xf>
    <xf numFmtId="1" fontId="3" fillId="48" borderId="136" xfId="228" applyNumberFormat="1" applyFont="1" applyFill="1" applyBorder="1" applyAlignment="1">
      <alignment horizontal="center" vertical="top"/>
    </xf>
    <xf numFmtId="1" fontId="3" fillId="47" borderId="125" xfId="228" applyNumberFormat="1" applyFont="1" applyFill="1" applyBorder="1" applyAlignment="1">
      <alignment horizontal="center" vertical="top"/>
    </xf>
    <xf numFmtId="1" fontId="3" fillId="47" borderId="143" xfId="228" applyNumberFormat="1" applyFont="1" applyFill="1" applyBorder="1" applyAlignment="1">
      <alignment horizontal="center" vertical="top"/>
    </xf>
    <xf numFmtId="1" fontId="3" fillId="48" borderId="115" xfId="228" applyNumberFormat="1" applyFont="1" applyFill="1" applyBorder="1" applyAlignment="1">
      <alignment horizontal="center" vertical="top"/>
    </xf>
    <xf numFmtId="1" fontId="3" fillId="47" borderId="121" xfId="228" applyNumberFormat="1" applyFont="1" applyFill="1" applyBorder="1" applyAlignment="1">
      <alignment horizontal="center" vertical="top"/>
    </xf>
    <xf numFmtId="1" fontId="3" fillId="47" borderId="118" xfId="228" applyNumberFormat="1" applyFont="1" applyFill="1" applyBorder="1" applyAlignment="1">
      <alignment horizontal="center" vertical="top"/>
    </xf>
    <xf numFmtId="1" fontId="3" fillId="48" borderId="129" xfId="228" applyNumberFormat="1" applyFont="1" applyFill="1" applyBorder="1" applyAlignment="1">
      <alignment horizontal="center" vertical="top"/>
    </xf>
    <xf numFmtId="1" fontId="3" fillId="48" borderId="139" xfId="228" applyNumberFormat="1" applyFont="1" applyFill="1" applyBorder="1" applyAlignment="1">
      <alignment horizontal="center" vertical="top"/>
    </xf>
    <xf numFmtId="1" fontId="3" fillId="47" borderId="133" xfId="87" applyNumberFormat="1" applyFont="1" applyFill="1" applyBorder="1" applyAlignment="1">
      <alignment horizontal="center" vertical="top"/>
    </xf>
    <xf numFmtId="1" fontId="3" fillId="47" borderId="144" xfId="87" applyNumberFormat="1" applyFont="1" applyFill="1" applyBorder="1" applyAlignment="1">
      <alignment horizontal="center" vertical="top"/>
    </xf>
    <xf numFmtId="1" fontId="3" fillId="72" borderId="127" xfId="77" applyNumberFormat="1" applyFont="1" applyFill="1" applyBorder="1" applyAlignment="1">
      <alignment horizontal="center" vertical="top"/>
    </xf>
    <xf numFmtId="1" fontId="68" fillId="0" borderId="128" xfId="0" applyNumberFormat="1" applyFont="1" applyFill="1" applyBorder="1" applyAlignment="1">
      <alignment horizontal="center" vertical="top"/>
    </xf>
    <xf numFmtId="1" fontId="68" fillId="0" borderId="133" xfId="0" applyNumberFormat="1" applyFont="1" applyFill="1" applyBorder="1" applyAlignment="1">
      <alignment horizontal="center" vertical="top"/>
    </xf>
    <xf numFmtId="43" fontId="3" fillId="47" borderId="133" xfId="87" applyFont="1" applyFill="1" applyBorder="1" applyAlignment="1">
      <alignment horizontal="center" vertical="top"/>
    </xf>
    <xf numFmtId="43" fontId="3" fillId="47" borderId="144" xfId="87" applyFont="1" applyFill="1" applyBorder="1" applyAlignment="1">
      <alignment horizontal="center" vertical="top"/>
    </xf>
    <xf numFmtId="43" fontId="3" fillId="47" borderId="125" xfId="87" applyFont="1" applyFill="1" applyBorder="1" applyAlignment="1">
      <alignment horizontal="center" vertical="top"/>
    </xf>
    <xf numFmtId="43" fontId="3" fillId="47" borderId="143" xfId="87" applyFont="1" applyFill="1" applyBorder="1" applyAlignment="1">
      <alignment horizontal="center" vertical="top"/>
    </xf>
    <xf numFmtId="1" fontId="3" fillId="0" borderId="127" xfId="77" applyNumberFormat="1" applyFont="1" applyFill="1" applyBorder="1" applyAlignment="1">
      <alignment horizontal="center" vertical="center" wrapText="1"/>
    </xf>
    <xf numFmtId="43" fontId="3" fillId="0" borderId="129" xfId="87" applyFont="1" applyFill="1" applyBorder="1" applyAlignment="1">
      <alignment horizontal="center" vertical="top"/>
    </xf>
    <xf numFmtId="43" fontId="3" fillId="0" borderId="125" xfId="87" applyFont="1" applyBorder="1" applyAlignment="1">
      <alignment horizontal="center" vertical="top"/>
    </xf>
    <xf numFmtId="194" fontId="94" fillId="64" borderId="118" xfId="76" applyNumberFormat="1" applyFont="1" applyFill="1" applyBorder="1" applyAlignment="1">
      <alignment horizontal="center" vertical="center" wrapText="1"/>
    </xf>
    <xf numFmtId="194" fontId="94" fillId="64" borderId="158" xfId="76" applyNumberFormat="1" applyFont="1" applyFill="1" applyBorder="1" applyAlignment="1">
      <alignment horizontal="center" vertical="center" wrapText="1"/>
    </xf>
    <xf numFmtId="43" fontId="3" fillId="0" borderId="142" xfId="76" applyFont="1" applyFill="1" applyBorder="1" applyAlignment="1">
      <alignment horizontal="center" vertical="top"/>
    </xf>
    <xf numFmtId="43" fontId="3" fillId="0" borderId="159" xfId="76" applyFont="1" applyFill="1" applyBorder="1" applyAlignment="1">
      <alignment horizontal="center" vertical="center" wrapText="1"/>
    </xf>
    <xf numFmtId="43" fontId="3" fillId="0" borderId="21" xfId="76" applyFont="1" applyFill="1" applyBorder="1" applyAlignment="1">
      <alignment horizontal="center" vertical="center" wrapText="1"/>
    </xf>
    <xf numFmtId="0" fontId="3" fillId="0" borderId="21" xfId="168" applyFont="1" applyFill="1" applyBorder="1" applyAlignment="1">
      <alignment horizontal="center" vertical="center" wrapText="1"/>
    </xf>
    <xf numFmtId="43" fontId="3" fillId="0" borderId="103" xfId="76" applyFont="1" applyFill="1" applyBorder="1" applyAlignment="1">
      <alignment horizontal="center" vertical="center" wrapText="1"/>
    </xf>
    <xf numFmtId="43" fontId="3" fillId="0" borderId="17" xfId="76"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0" xfId="0" applyFont="1" applyFill="1" applyBorder="1" applyAlignment="1">
      <alignment horizontal="center" vertical="center" wrapText="1"/>
    </xf>
    <xf numFmtId="0" fontId="3" fillId="0" borderId="27" xfId="0" applyFont="1" applyFill="1" applyBorder="1" applyAlignment="1">
      <alignment horizontal="center" vertical="center" wrapText="1"/>
    </xf>
    <xf numFmtId="43" fontId="3" fillId="0" borderId="161" xfId="76" applyFont="1" applyFill="1" applyBorder="1" applyAlignment="1">
      <alignment horizontal="center" vertical="center" wrapText="1"/>
    </xf>
    <xf numFmtId="43" fontId="3" fillId="0" borderId="28" xfId="76" applyFont="1" applyFill="1" applyBorder="1" applyAlignment="1">
      <alignment horizontal="center" vertical="center" wrapText="1"/>
    </xf>
    <xf numFmtId="0" fontId="3" fillId="0" borderId="28" xfId="168" applyFont="1" applyFill="1" applyBorder="1" applyAlignment="1">
      <alignment horizontal="center" vertical="center" wrapText="1"/>
    </xf>
    <xf numFmtId="0" fontId="3" fillId="0" borderId="103" xfId="0" applyFont="1" applyFill="1" applyBorder="1" applyAlignment="1">
      <alignment horizontal="center" vertical="center" wrapText="1"/>
    </xf>
    <xf numFmtId="0" fontId="3" fillId="0" borderId="13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61" xfId="168" applyFont="1" applyFill="1" applyBorder="1" applyAlignment="1">
      <alignment horizontal="center" vertical="center" wrapText="1"/>
    </xf>
    <xf numFmtId="1" fontId="3" fillId="0" borderId="162" xfId="228" applyNumberFormat="1" applyFont="1" applyFill="1" applyBorder="1" applyAlignment="1">
      <alignment horizontal="center" vertical="top"/>
    </xf>
    <xf numFmtId="1" fontId="3" fillId="0" borderId="163" xfId="228" applyNumberFormat="1" applyFont="1" applyFill="1" applyBorder="1" applyAlignment="1">
      <alignment horizontal="center" vertical="top"/>
    </xf>
    <xf numFmtId="0" fontId="3" fillId="0" borderId="37" xfId="168" applyFont="1" applyFill="1" applyBorder="1" applyAlignment="1">
      <alignment horizontal="center" vertical="center" wrapText="1"/>
    </xf>
    <xf numFmtId="0" fontId="3" fillId="0" borderId="24" xfId="0" applyFont="1" applyFill="1" applyBorder="1" applyAlignment="1">
      <alignment horizontal="center" vertical="center" wrapText="1"/>
    </xf>
    <xf numFmtId="43" fontId="3" fillId="0" borderId="164" xfId="76" applyFont="1" applyFill="1" applyBorder="1" applyAlignment="1">
      <alignment horizontal="center" vertical="center" wrapText="1"/>
    </xf>
    <xf numFmtId="43" fontId="3" fillId="0" borderId="165" xfId="76" applyFont="1" applyFill="1" applyBorder="1" applyAlignment="1">
      <alignment horizontal="center" vertical="center" wrapText="1"/>
    </xf>
    <xf numFmtId="0" fontId="3" fillId="0" borderId="165" xfId="0" applyFont="1" applyFill="1" applyBorder="1" applyAlignment="1">
      <alignment horizontal="center" vertical="center" wrapText="1"/>
    </xf>
    <xf numFmtId="0" fontId="3" fillId="0" borderId="166" xfId="0" applyFont="1" applyFill="1" applyBorder="1" applyAlignment="1">
      <alignment horizontal="center" vertical="center" wrapText="1"/>
    </xf>
    <xf numFmtId="0" fontId="3" fillId="0" borderId="167" xfId="0" applyFont="1" applyFill="1" applyBorder="1" applyAlignment="1">
      <alignment horizontal="center" vertical="center" wrapText="1"/>
    </xf>
    <xf numFmtId="0" fontId="3" fillId="0" borderId="168" xfId="0" applyFont="1" applyFill="1" applyBorder="1" applyAlignment="1">
      <alignment horizontal="center" vertical="center" wrapText="1"/>
    </xf>
    <xf numFmtId="0" fontId="3" fillId="0" borderId="169" xfId="0" applyFont="1" applyFill="1" applyBorder="1" applyAlignment="1">
      <alignment horizontal="center" vertical="center" wrapText="1"/>
    </xf>
    <xf numFmtId="43" fontId="3" fillId="0" borderId="170" xfId="76" applyFont="1" applyFill="1" applyBorder="1" applyAlignment="1">
      <alignment horizontal="center" vertical="center" wrapText="1"/>
    </xf>
    <xf numFmtId="43" fontId="3" fillId="0" borderId="171" xfId="76" applyFont="1" applyFill="1" applyBorder="1" applyAlignment="1">
      <alignment horizontal="center" vertical="center" wrapText="1"/>
    </xf>
    <xf numFmtId="0" fontId="3" fillId="0" borderId="171" xfId="0" applyFont="1" applyFill="1" applyBorder="1" applyAlignment="1">
      <alignment horizontal="center" vertical="center" wrapText="1"/>
    </xf>
    <xf numFmtId="0" fontId="3" fillId="0" borderId="172" xfId="0" applyFont="1" applyFill="1" applyBorder="1" applyAlignment="1">
      <alignment horizontal="center" vertical="center" wrapText="1"/>
    </xf>
    <xf numFmtId="0" fontId="3" fillId="0" borderId="170" xfId="0" applyFont="1" applyFill="1" applyBorder="1" applyAlignment="1">
      <alignment horizontal="center" vertical="center" wrapText="1"/>
    </xf>
    <xf numFmtId="0" fontId="3" fillId="0" borderId="173" xfId="0" applyFont="1" applyFill="1" applyBorder="1" applyAlignment="1">
      <alignment horizontal="center" vertical="center" wrapText="1"/>
    </xf>
    <xf numFmtId="0" fontId="3" fillId="0" borderId="174" xfId="0" applyFont="1" applyFill="1" applyBorder="1" applyAlignment="1">
      <alignment horizontal="center" vertical="center" wrapText="1"/>
    </xf>
    <xf numFmtId="0" fontId="3" fillId="0" borderId="175" xfId="0" applyFont="1" applyFill="1" applyBorder="1" applyAlignment="1">
      <alignment horizontal="center" vertical="center" wrapText="1"/>
    </xf>
    <xf numFmtId="43" fontId="3" fillId="0" borderId="176" xfId="76" applyFont="1" applyFill="1" applyBorder="1" applyAlignment="1">
      <alignment horizontal="center" vertical="center" wrapText="1"/>
    </xf>
    <xf numFmtId="43" fontId="3" fillId="0" borderId="30" xfId="76" applyFont="1" applyFill="1" applyBorder="1" applyAlignment="1">
      <alignment horizontal="center" vertical="center" wrapText="1"/>
    </xf>
    <xf numFmtId="0" fontId="3" fillId="0" borderId="176" xfId="168" applyFont="1" applyFill="1" applyBorder="1" applyAlignment="1">
      <alignment horizontal="center" vertical="center" wrapText="1"/>
    </xf>
    <xf numFmtId="0" fontId="3" fillId="0" borderId="30" xfId="168" applyFont="1" applyFill="1" applyBorder="1" applyAlignment="1">
      <alignment horizontal="center" vertical="center" wrapText="1"/>
    </xf>
    <xf numFmtId="0" fontId="3" fillId="47" borderId="28" xfId="168" applyFont="1" applyFill="1" applyBorder="1" applyAlignment="1">
      <alignment horizontal="center" vertical="center" wrapText="1"/>
    </xf>
    <xf numFmtId="0" fontId="3" fillId="47" borderId="161" xfId="168" applyFont="1" applyFill="1" applyBorder="1" applyAlignment="1">
      <alignment horizontal="center" vertical="center" wrapText="1"/>
    </xf>
    <xf numFmtId="0" fontId="3" fillId="0" borderId="161" xfId="0" applyFont="1" applyBorder="1" applyAlignment="1">
      <alignment horizontal="center" vertical="center" wrapText="1"/>
    </xf>
    <xf numFmtId="0" fontId="3" fillId="0" borderId="28" xfId="0" applyFont="1" applyBorder="1" applyAlignment="1">
      <alignment horizontal="center" vertical="center" wrapText="1"/>
    </xf>
    <xf numFmtId="0" fontId="88" fillId="58" borderId="101" xfId="228" applyFont="1" applyFill="1" applyBorder="1" applyAlignment="1">
      <alignment horizontal="center" vertical="center" wrapText="1"/>
    </xf>
    <xf numFmtId="0" fontId="88" fillId="58" borderId="102" xfId="228" applyFont="1" applyFill="1" applyBorder="1" applyAlignment="1">
      <alignment horizontal="center" vertical="center" wrapText="1"/>
    </xf>
    <xf numFmtId="0" fontId="88" fillId="58" borderId="100" xfId="228" applyFont="1" applyFill="1" applyBorder="1" applyAlignment="1">
      <alignment horizontal="center" vertical="center" wrapText="1"/>
    </xf>
    <xf numFmtId="43" fontId="3" fillId="47" borderId="161" xfId="87" applyFont="1" applyFill="1" applyBorder="1" applyAlignment="1">
      <alignment horizontal="center" vertical="center" wrapText="1"/>
    </xf>
    <xf numFmtId="43" fontId="3" fillId="47" borderId="28" xfId="87" applyFont="1" applyFill="1" applyBorder="1" applyAlignment="1">
      <alignment horizontal="center" vertical="center" wrapText="1"/>
    </xf>
    <xf numFmtId="43" fontId="3" fillId="47" borderId="103" xfId="87" applyFont="1" applyFill="1" applyBorder="1" applyAlignment="1">
      <alignment horizontal="center" vertical="center" wrapText="1"/>
    </xf>
    <xf numFmtId="43" fontId="3" fillId="47" borderId="17" xfId="87" applyFont="1" applyFill="1" applyBorder="1" applyAlignment="1">
      <alignment horizontal="center" vertical="center" wrapText="1"/>
    </xf>
    <xf numFmtId="0" fontId="3" fillId="47" borderId="17" xfId="0" applyFont="1" applyFill="1" applyBorder="1" applyAlignment="1">
      <alignment horizontal="center" vertical="center" wrapText="1"/>
    </xf>
    <xf numFmtId="0" fontId="3" fillId="47" borderId="131" xfId="0" applyFont="1" applyFill="1" applyBorder="1" applyAlignment="1">
      <alignment horizontal="center" vertical="center" wrapText="1"/>
    </xf>
    <xf numFmtId="0" fontId="3" fillId="47" borderId="22" xfId="0" applyFont="1" applyFill="1" applyBorder="1" applyAlignment="1">
      <alignment horizontal="center" vertical="center" wrapText="1"/>
    </xf>
    <xf numFmtId="0" fontId="3" fillId="47" borderId="103" xfId="0" applyFont="1" applyFill="1" applyBorder="1" applyAlignment="1">
      <alignment horizontal="center" vertical="center" wrapText="1"/>
    </xf>
    <xf numFmtId="0" fontId="3" fillId="47" borderId="164" xfId="0" applyFont="1" applyFill="1" applyBorder="1" applyAlignment="1">
      <alignment horizontal="center" vertical="center" wrapText="1"/>
    </xf>
    <xf numFmtId="0" fontId="3" fillId="47" borderId="165" xfId="0" applyFont="1" applyFill="1" applyBorder="1" applyAlignment="1">
      <alignment horizontal="center" vertical="center" wrapText="1"/>
    </xf>
    <xf numFmtId="0" fontId="3" fillId="47" borderId="177" xfId="0" applyFont="1" applyFill="1" applyBorder="1" applyAlignment="1">
      <alignment horizontal="center" vertical="center" wrapText="1"/>
    </xf>
    <xf numFmtId="0" fontId="3" fillId="47" borderId="178" xfId="0" applyFont="1" applyFill="1" applyBorder="1" applyAlignment="1">
      <alignment horizontal="center" vertical="center" wrapText="1"/>
    </xf>
    <xf numFmtId="0" fontId="3" fillId="47" borderId="160" xfId="0" applyFont="1" applyFill="1" applyBorder="1" applyAlignment="1">
      <alignment horizontal="center" vertical="center" wrapText="1"/>
    </xf>
    <xf numFmtId="0" fontId="3" fillId="47" borderId="27" xfId="0" applyFont="1" applyFill="1" applyBorder="1" applyAlignment="1">
      <alignment horizontal="center" vertical="center" wrapText="1"/>
    </xf>
    <xf numFmtId="0" fontId="3" fillId="0" borderId="0" xfId="0" applyFont="1" applyAlignment="1">
      <alignment horizontal="center"/>
    </xf>
    <xf numFmtId="0" fontId="3" fillId="0" borderId="90" xfId="0" applyFont="1" applyBorder="1" applyAlignment="1">
      <alignment horizontal="center" vertical="center" wrapText="1"/>
    </xf>
    <xf numFmtId="41" fontId="3" fillId="47" borderId="17" xfId="87" applyNumberFormat="1" applyFont="1" applyFill="1" applyBorder="1" applyAlignment="1">
      <alignment horizontal="center" vertical="center" wrapText="1"/>
    </xf>
    <xf numFmtId="0" fontId="3" fillId="0" borderId="16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5" xfId="0" applyFont="1" applyBorder="1" applyAlignment="1">
      <alignment horizontal="center" vertical="center" wrapText="1"/>
    </xf>
    <xf numFmtId="0" fontId="94" fillId="70" borderId="91" xfId="228" applyFont="1" applyFill="1" applyBorder="1" applyAlignment="1">
      <alignment horizontal="left" vertical="center"/>
    </xf>
    <xf numFmtId="0" fontId="94" fillId="70" borderId="179" xfId="228" applyFont="1" applyFill="1" applyBorder="1" applyAlignment="1">
      <alignment horizontal="left" vertical="center"/>
    </xf>
    <xf numFmtId="0" fontId="94" fillId="70" borderId="180" xfId="228" applyFont="1" applyFill="1" applyBorder="1" applyAlignment="1">
      <alignment horizontal="left" vertical="center"/>
    </xf>
    <xf numFmtId="1" fontId="94" fillId="70" borderId="181" xfId="228" applyNumberFormat="1" applyFont="1" applyFill="1" applyBorder="1" applyAlignment="1">
      <alignment horizontal="center" vertical="center"/>
    </xf>
    <xf numFmtId="0" fontId="94" fillId="70" borderId="182" xfId="228" applyFont="1" applyFill="1" applyBorder="1" applyAlignment="1">
      <alignment horizontal="left" vertical="center"/>
    </xf>
    <xf numFmtId="0" fontId="94" fillId="70" borderId="183" xfId="228" applyFont="1" applyFill="1" applyBorder="1" applyAlignment="1">
      <alignment horizontal="left" vertical="center"/>
    </xf>
    <xf numFmtId="0" fontId="94" fillId="70" borderId="184" xfId="228" applyFont="1" applyFill="1" applyBorder="1" applyAlignment="1">
      <alignment horizontal="left" vertical="center"/>
    </xf>
    <xf numFmtId="0" fontId="94" fillId="70" borderId="185" xfId="228" applyFont="1" applyFill="1" applyBorder="1" applyAlignment="1">
      <alignment horizontal="center" vertical="center" wrapText="1"/>
    </xf>
    <xf numFmtId="194" fontId="94" fillId="64" borderId="186" xfId="76" applyNumberFormat="1" applyFont="1" applyFill="1" applyBorder="1" applyAlignment="1">
      <alignment horizontal="center" vertical="center" wrapText="1"/>
    </xf>
    <xf numFmtId="194" fontId="3" fillId="0" borderId="142" xfId="87" applyNumberFormat="1" applyFont="1" applyFill="1" applyBorder="1" applyAlignment="1">
      <alignment horizontal="center" vertical="top"/>
    </xf>
    <xf numFmtId="203" fontId="3" fillId="0" borderId="22" xfId="0" applyNumberFormat="1" applyFont="1" applyBorder="1" applyAlignment="1">
      <alignment horizontal="center" vertical="center" wrapText="1"/>
    </xf>
    <xf numFmtId="212" fontId="3" fillId="0" borderId="150" xfId="87" applyNumberFormat="1" applyFont="1" applyBorder="1" applyAlignment="1">
      <alignment horizontal="center" vertical="top"/>
    </xf>
    <xf numFmtId="0" fontId="3" fillId="0" borderId="13" xfId="228" applyFont="1" applyBorder="1" applyAlignment="1">
      <alignment horizontal="left" vertical="top" wrapText="1"/>
    </xf>
    <xf numFmtId="1" fontId="3" fillId="0" borderId="135" xfId="76" applyNumberFormat="1" applyFont="1" applyFill="1" applyBorder="1" applyAlignment="1">
      <alignment horizontal="center" vertical="top"/>
    </xf>
    <xf numFmtId="1" fontId="3" fillId="0" borderId="125" xfId="76" applyNumberFormat="1" applyFont="1" applyFill="1" applyBorder="1" applyAlignment="1">
      <alignment horizontal="center" vertical="top"/>
    </xf>
    <xf numFmtId="1" fontId="3" fillId="0" borderId="142" xfId="76" applyNumberFormat="1" applyFont="1" applyFill="1" applyBorder="1" applyAlignment="1">
      <alignment horizontal="center" vertical="top"/>
    </xf>
    <xf numFmtId="1" fontId="3" fillId="0" borderId="143" xfId="76" applyNumberFormat="1" applyFont="1" applyFill="1" applyBorder="1" applyAlignment="1">
      <alignment horizontal="center" vertical="top"/>
    </xf>
    <xf numFmtId="0" fontId="84" fillId="51" borderId="13" xfId="228" applyFont="1" applyFill="1" applyBorder="1" applyAlignment="1">
      <alignment horizontal="center" vertical="top"/>
    </xf>
    <xf numFmtId="0" fontId="3" fillId="0" borderId="20" xfId="228" applyFont="1" applyBorder="1" applyAlignment="1">
      <alignment horizontal="center" vertical="top" wrapText="1"/>
    </xf>
    <xf numFmtId="0" fontId="3" fillId="48" borderId="106" xfId="228" applyFont="1" applyFill="1" applyBorder="1" applyAlignment="1">
      <alignment horizontal="center" vertical="top" wrapText="1"/>
    </xf>
    <xf numFmtId="0" fontId="3" fillId="48" borderId="112" xfId="266" applyFont="1" applyFill="1" applyBorder="1" applyAlignment="1">
      <alignment horizontal="center" vertical="top" wrapText="1"/>
    </xf>
    <xf numFmtId="2" fontId="3" fillId="0" borderId="128" xfId="229" applyNumberFormat="1" applyFont="1" applyBorder="1" applyAlignment="1">
      <alignment horizontal="center" vertical="top" wrapText="1"/>
    </xf>
    <xf numFmtId="2" fontId="3" fillId="0" borderId="150" xfId="228" applyNumberFormat="1" applyFont="1" applyBorder="1" applyAlignment="1">
      <alignment horizontal="center" vertical="top"/>
    </xf>
    <xf numFmtId="1" fontId="3" fillId="0" borderId="127" xfId="0" applyNumberFormat="1" applyFont="1" applyBorder="1" applyAlignment="1">
      <alignment horizontal="center" vertical="top"/>
    </xf>
    <xf numFmtId="192" fontId="3" fillId="0" borderId="127" xfId="76" applyNumberFormat="1" applyFont="1" applyFill="1" applyBorder="1" applyAlignment="1">
      <alignment horizontal="center" vertical="top"/>
    </xf>
    <xf numFmtId="0" fontId="3" fillId="0" borderId="41" xfId="0" applyFont="1" applyFill="1" applyBorder="1" applyAlignment="1">
      <alignment horizontal="center" vertical="center" wrapText="1"/>
    </xf>
    <xf numFmtId="43" fontId="3" fillId="0" borderId="37" xfId="87" applyFont="1" applyFill="1" applyBorder="1" applyAlignment="1">
      <alignment horizontal="center" vertical="top"/>
    </xf>
    <xf numFmtId="0" fontId="3" fillId="0" borderId="128" xfId="0" applyFont="1" applyFill="1" applyBorder="1" applyAlignment="1">
      <alignment horizontal="center" vertical="top"/>
    </xf>
    <xf numFmtId="0" fontId="3" fillId="0" borderId="133" xfId="0" applyFont="1" applyFill="1" applyBorder="1" applyAlignment="1">
      <alignment horizontal="center" vertical="top"/>
    </xf>
    <xf numFmtId="2" fontId="3" fillId="0" borderId="17" xfId="76" applyNumberFormat="1" applyFont="1" applyFill="1" applyBorder="1" applyAlignment="1">
      <alignment horizontal="center" vertical="center" wrapText="1"/>
    </xf>
    <xf numFmtId="1" fontId="3" fillId="0" borderId="17" xfId="76" applyNumberFormat="1" applyFont="1" applyFill="1" applyBorder="1" applyAlignment="1">
      <alignment horizontal="center" vertical="center" wrapText="1"/>
    </xf>
    <xf numFmtId="1" fontId="3" fillId="0" borderId="160" xfId="0" applyNumberFormat="1" applyFont="1" applyFill="1" applyBorder="1" applyAlignment="1">
      <alignment horizontal="center" vertical="center" wrapText="1"/>
    </xf>
    <xf numFmtId="1" fontId="3" fillId="0" borderId="27" xfId="0" applyNumberFormat="1" applyFont="1" applyFill="1" applyBorder="1" applyAlignment="1">
      <alignment horizontal="center" vertical="center" wrapText="1"/>
    </xf>
    <xf numFmtId="0" fontId="3" fillId="0" borderId="131"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wrapText="1"/>
    </xf>
    <xf numFmtId="0" fontId="3" fillId="0" borderId="103" xfId="76" applyNumberFormat="1" applyFont="1" applyFill="1" applyBorder="1" applyAlignment="1">
      <alignment horizontal="center" vertical="center" wrapText="1"/>
    </xf>
    <xf numFmtId="0" fontId="3" fillId="0" borderId="17" xfId="76" applyNumberFormat="1" applyFont="1" applyFill="1" applyBorder="1" applyAlignment="1">
      <alignment horizontal="center" vertical="center" wrapText="1"/>
    </xf>
    <xf numFmtId="2" fontId="3" fillId="48" borderId="116" xfId="228" applyNumberFormat="1" applyFont="1" applyFill="1" applyBorder="1" applyAlignment="1">
      <alignment horizontal="center" vertical="top"/>
    </xf>
    <xf numFmtId="1" fontId="3" fillId="73" borderId="109" xfId="228" applyNumberFormat="1" applyFont="1" applyFill="1" applyBorder="1" applyAlignment="1">
      <alignment horizontal="center" vertical="top"/>
    </xf>
    <xf numFmtId="1" fontId="3" fillId="48" borderId="112" xfId="228" applyNumberFormat="1" applyFont="1" applyFill="1" applyBorder="1" applyAlignment="1">
      <alignment horizontal="center" vertical="top"/>
    </xf>
    <xf numFmtId="1" fontId="3" fillId="74" borderId="19" xfId="228" applyNumberFormat="1" applyFont="1" applyFill="1" applyBorder="1" applyAlignment="1">
      <alignment horizontal="center" vertical="top"/>
    </xf>
    <xf numFmtId="1" fontId="3" fillId="48" borderId="187" xfId="228" applyNumberFormat="1" applyFont="1" applyFill="1" applyBorder="1" applyAlignment="1">
      <alignment horizontal="center" vertical="top"/>
    </xf>
    <xf numFmtId="0" fontId="3" fillId="48" borderId="102" xfId="0" applyFont="1" applyFill="1" applyBorder="1" applyAlignment="1">
      <alignment horizontal="center" vertical="center" wrapText="1"/>
    </xf>
    <xf numFmtId="0" fontId="3" fillId="48" borderId="13" xfId="0" applyFont="1" applyFill="1" applyBorder="1" applyAlignment="1">
      <alignment horizontal="center" vertical="center" wrapText="1"/>
    </xf>
    <xf numFmtId="0" fontId="3" fillId="75" borderId="20" xfId="228" applyFont="1" applyFill="1" applyBorder="1" applyAlignment="1">
      <alignment horizontal="left" vertical="top"/>
    </xf>
    <xf numFmtId="0" fontId="3" fillId="75" borderId="13" xfId="228" applyFont="1" applyFill="1" applyBorder="1" applyAlignment="1">
      <alignment horizontal="left" vertical="top"/>
    </xf>
    <xf numFmtId="43" fontId="3" fillId="0" borderId="133" xfId="76" applyFont="1" applyFill="1" applyBorder="1" applyAlignment="1">
      <alignment horizontal="center" vertical="top"/>
    </xf>
    <xf numFmtId="43" fontId="3" fillId="0" borderId="121" xfId="76" applyFont="1" applyFill="1" applyBorder="1" applyAlignment="1">
      <alignment horizontal="center" vertical="top"/>
    </xf>
    <xf numFmtId="43" fontId="3" fillId="0" borderId="144" xfId="76" applyFont="1" applyFill="1" applyBorder="1" applyAlignment="1">
      <alignment horizontal="center" vertical="top"/>
    </xf>
    <xf numFmtId="43" fontId="3" fillId="0" borderId="118" xfId="76" applyFont="1" applyFill="1" applyBorder="1" applyAlignment="1">
      <alignment horizontal="center" vertical="top"/>
    </xf>
    <xf numFmtId="43" fontId="3" fillId="0" borderId="131" xfId="76" applyFont="1" applyFill="1" applyBorder="1" applyAlignment="1">
      <alignment horizontal="center" vertical="center" wrapText="1"/>
    </xf>
    <xf numFmtId="43" fontId="3" fillId="0" borderId="22" xfId="76" applyFont="1" applyFill="1" applyBorder="1" applyAlignment="1">
      <alignment horizontal="center" vertical="center" wrapText="1"/>
    </xf>
    <xf numFmtId="2" fontId="3" fillId="0" borderId="103" xfId="76" applyNumberFormat="1" applyFont="1" applyFill="1" applyBorder="1" applyAlignment="1">
      <alignment horizontal="center" vertical="center" wrapText="1"/>
    </xf>
    <xf numFmtId="43" fontId="3" fillId="0" borderId="160" xfId="76" applyFont="1" applyFill="1" applyBorder="1" applyAlignment="1">
      <alignment horizontal="center" vertical="center" wrapText="1"/>
    </xf>
    <xf numFmtId="43" fontId="3" fillId="0" borderId="27" xfId="76" applyFont="1" applyFill="1" applyBorder="1" applyAlignment="1">
      <alignment horizontal="center" vertical="center" wrapText="1"/>
    </xf>
    <xf numFmtId="2" fontId="3" fillId="0" borderId="17" xfId="0" applyNumberFormat="1" applyFont="1" applyBorder="1" applyAlignment="1">
      <alignment horizontal="center" vertical="center" wrapText="1"/>
    </xf>
    <xf numFmtId="1" fontId="3" fillId="47" borderId="161" xfId="87" applyNumberFormat="1" applyFont="1" applyFill="1" applyBorder="1" applyAlignment="1">
      <alignment horizontal="center" vertical="center" wrapText="1"/>
    </xf>
    <xf numFmtId="1" fontId="3" fillId="47" borderId="28" xfId="87" applyNumberFormat="1" applyFont="1" applyFill="1" applyBorder="1" applyAlignment="1">
      <alignment horizontal="center" vertical="center" wrapText="1"/>
    </xf>
    <xf numFmtId="1" fontId="3" fillId="0" borderId="103"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1" fontId="3" fillId="0" borderId="131"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0" fontId="3" fillId="47" borderId="17" xfId="87" applyNumberFormat="1" applyFont="1" applyFill="1" applyBorder="1" applyAlignment="1">
      <alignment horizontal="center" vertical="center" wrapText="1"/>
    </xf>
    <xf numFmtId="43" fontId="3" fillId="0" borderId="150" xfId="76" applyFont="1" applyBorder="1" applyAlignment="1">
      <alignment horizontal="center" vertical="top"/>
    </xf>
    <xf numFmtId="43" fontId="3" fillId="0" borderId="152" xfId="76" applyFont="1" applyBorder="1" applyAlignment="1">
      <alignment horizontal="center" vertical="top"/>
    </xf>
    <xf numFmtId="43" fontId="3" fillId="0" borderId="149" xfId="76" applyFont="1" applyFill="1" applyBorder="1" applyAlignment="1">
      <alignment horizontal="center" vertical="top"/>
    </xf>
    <xf numFmtId="43" fontId="3" fillId="0" borderId="103" xfId="76" applyFont="1" applyBorder="1" applyAlignment="1">
      <alignment horizontal="center" vertical="center" wrapText="1"/>
    </xf>
    <xf numFmtId="43" fontId="3" fillId="0" borderId="17" xfId="76" applyFont="1" applyBorder="1" applyAlignment="1">
      <alignment horizontal="center" vertical="center" wrapText="1"/>
    </xf>
    <xf numFmtId="43" fontId="3" fillId="0" borderId="160" xfId="76" applyFont="1" applyBorder="1" applyAlignment="1">
      <alignment horizontal="center" vertical="center" wrapText="1"/>
    </xf>
    <xf numFmtId="43" fontId="3" fillId="0" borderId="27" xfId="76" applyFont="1" applyBorder="1" applyAlignment="1">
      <alignment horizontal="center" vertical="center" wrapText="1"/>
    </xf>
    <xf numFmtId="0" fontId="3" fillId="47" borderId="28" xfId="87" applyNumberFormat="1" applyFont="1" applyFill="1" applyBorder="1" applyAlignment="1">
      <alignment horizontal="center" vertical="center" wrapText="1"/>
    </xf>
    <xf numFmtId="43" fontId="3" fillId="0" borderId="164" xfId="76" applyFont="1" applyBorder="1" applyAlignment="1">
      <alignment horizontal="center" vertical="center" wrapText="1"/>
    </xf>
    <xf numFmtId="43" fontId="3" fillId="0" borderId="165" xfId="76" applyFont="1" applyBorder="1" applyAlignment="1">
      <alignment horizontal="center" vertical="center" wrapText="1"/>
    </xf>
    <xf numFmtId="43" fontId="3" fillId="0" borderId="167" xfId="76" applyFont="1" applyBorder="1" applyAlignment="1">
      <alignment horizontal="center" vertical="center" wrapText="1"/>
    </xf>
    <xf numFmtId="43" fontId="3" fillId="0" borderId="168" xfId="76" applyFont="1" applyBorder="1" applyAlignment="1">
      <alignment horizontal="center" vertical="center" wrapText="1"/>
    </xf>
    <xf numFmtId="43" fontId="3" fillId="47" borderId="135" xfId="76" applyFont="1" applyFill="1" applyBorder="1" applyAlignment="1">
      <alignment horizontal="center" vertical="top"/>
    </xf>
    <xf numFmtId="43" fontId="3" fillId="47" borderId="125" xfId="76" applyFont="1" applyFill="1" applyBorder="1" applyAlignment="1">
      <alignment horizontal="center" vertical="top"/>
    </xf>
    <xf numFmtId="43" fontId="3" fillId="47" borderId="142" xfId="76" applyFont="1" applyFill="1" applyBorder="1" applyAlignment="1">
      <alignment horizontal="center" vertical="top"/>
    </xf>
    <xf numFmtId="43" fontId="3" fillId="47" borderId="143" xfId="76" applyFont="1" applyFill="1" applyBorder="1" applyAlignment="1">
      <alignment horizontal="center" vertical="top"/>
    </xf>
    <xf numFmtId="1" fontId="3" fillId="47" borderId="22" xfId="0" applyNumberFormat="1" applyFont="1" applyFill="1" applyBorder="1" applyAlignment="1">
      <alignment horizontal="center" vertical="center" wrapText="1"/>
    </xf>
    <xf numFmtId="43" fontId="3" fillId="47" borderId="161" xfId="76" applyFont="1" applyFill="1" applyBorder="1" applyAlignment="1">
      <alignment horizontal="center" vertical="center" wrapText="1"/>
    </xf>
    <xf numFmtId="43" fontId="3" fillId="47" borderId="28" xfId="76" applyFont="1" applyFill="1" applyBorder="1" applyAlignment="1">
      <alignment horizontal="center" vertical="center" wrapText="1"/>
    </xf>
    <xf numFmtId="43" fontId="3" fillId="47" borderId="103" xfId="76" applyFont="1" applyFill="1" applyBorder="1" applyAlignment="1">
      <alignment horizontal="center" vertical="center" wrapText="1"/>
    </xf>
    <xf numFmtId="43" fontId="3" fillId="47" borderId="17" xfId="76" applyFont="1" applyFill="1" applyBorder="1" applyAlignment="1">
      <alignment horizontal="center" vertical="center" wrapText="1"/>
    </xf>
    <xf numFmtId="43" fontId="3" fillId="47" borderId="131" xfId="76" applyFont="1" applyFill="1" applyBorder="1" applyAlignment="1">
      <alignment horizontal="center" vertical="center" wrapText="1"/>
    </xf>
    <xf numFmtId="43" fontId="3" fillId="47" borderId="22" xfId="76" applyFont="1" applyFill="1" applyBorder="1" applyAlignment="1">
      <alignment horizontal="center" vertical="center" wrapText="1"/>
    </xf>
    <xf numFmtId="43" fontId="3" fillId="47" borderId="164" xfId="76" applyFont="1" applyFill="1" applyBorder="1" applyAlignment="1">
      <alignment horizontal="center" vertical="center" wrapText="1"/>
    </xf>
    <xf numFmtId="43" fontId="3" fillId="0" borderId="121" xfId="76" applyFont="1" applyBorder="1" applyAlignment="1">
      <alignment horizontal="center" vertical="top"/>
    </xf>
    <xf numFmtId="43" fontId="3" fillId="0" borderId="161" xfId="76" applyFont="1" applyBorder="1" applyAlignment="1">
      <alignment horizontal="center" vertical="center" wrapText="1"/>
    </xf>
    <xf numFmtId="43" fontId="3" fillId="0" borderId="28" xfId="76" applyFont="1" applyBorder="1" applyAlignment="1">
      <alignment horizontal="center" vertical="center" wrapText="1"/>
    </xf>
    <xf numFmtId="43" fontId="3" fillId="0" borderId="136" xfId="76" applyFont="1" applyFill="1" applyBorder="1" applyAlignment="1">
      <alignment horizontal="center" vertical="top"/>
    </xf>
    <xf numFmtId="0" fontId="98" fillId="0" borderId="133" xfId="0" applyFont="1" applyFill="1" applyBorder="1" applyAlignment="1">
      <alignment horizontal="center" vertical="top" wrapText="1"/>
    </xf>
    <xf numFmtId="1" fontId="86" fillId="0" borderId="143" xfId="228" applyNumberFormat="1" applyFont="1" applyFill="1" applyBorder="1" applyAlignment="1">
      <alignment horizontal="center" vertical="top"/>
    </xf>
    <xf numFmtId="1" fontId="86" fillId="0" borderId="118" xfId="228" applyNumberFormat="1" applyFont="1" applyFill="1" applyBorder="1" applyAlignment="1">
      <alignment horizontal="center" vertical="top"/>
    </xf>
    <xf numFmtId="1" fontId="86" fillId="0" borderId="142" xfId="87" applyNumberFormat="1" applyFont="1" applyFill="1" applyBorder="1" applyAlignment="1">
      <alignment horizontal="center" vertical="top"/>
    </xf>
    <xf numFmtId="1" fontId="86" fillId="0" borderId="144" xfId="87" applyNumberFormat="1" applyFont="1" applyFill="1" applyBorder="1" applyAlignment="1">
      <alignment horizontal="center" vertical="top"/>
    </xf>
    <xf numFmtId="43" fontId="3" fillId="47" borderId="121" xfId="76" applyFont="1" applyFill="1" applyBorder="1" applyAlignment="1">
      <alignment horizontal="center" vertical="top"/>
    </xf>
    <xf numFmtId="43" fontId="3" fillId="47" borderId="118" xfId="76" applyFont="1" applyFill="1" applyBorder="1" applyAlignment="1">
      <alignment horizontal="center" vertical="top"/>
    </xf>
    <xf numFmtId="43" fontId="3" fillId="47" borderId="160" xfId="76" applyFont="1" applyFill="1" applyBorder="1" applyAlignment="1">
      <alignment horizontal="center" vertical="center" wrapText="1"/>
    </xf>
    <xf numFmtId="43" fontId="3" fillId="47" borderId="27" xfId="76" applyFont="1" applyFill="1" applyBorder="1" applyAlignment="1">
      <alignment horizontal="center" vertical="center" wrapText="1"/>
    </xf>
    <xf numFmtId="2" fontId="3" fillId="48" borderId="136" xfId="228" applyNumberFormat="1" applyFont="1" applyFill="1" applyBorder="1" applyAlignment="1">
      <alignment horizontal="center" vertical="top"/>
    </xf>
    <xf numFmtId="2" fontId="3" fillId="48" borderId="115" xfId="228" applyNumberFormat="1" applyFont="1" applyFill="1" applyBorder="1" applyAlignment="1">
      <alignment horizontal="center" vertical="top"/>
    </xf>
    <xf numFmtId="2" fontId="3" fillId="0" borderId="127" xfId="77" applyNumberFormat="1" applyFont="1" applyFill="1" applyBorder="1" applyAlignment="1">
      <alignment horizontal="center" vertical="top" wrapText="1"/>
    </xf>
    <xf numFmtId="0" fontId="3" fillId="47" borderId="22" xfId="76" applyNumberFormat="1" applyFont="1" applyFill="1" applyBorder="1" applyAlignment="1">
      <alignment horizontal="center" vertical="center" wrapText="1"/>
    </xf>
    <xf numFmtId="0" fontId="3" fillId="47" borderId="28" xfId="76" applyNumberFormat="1" applyFont="1" applyFill="1" applyBorder="1" applyAlignment="1">
      <alignment horizontal="center" vertical="center" wrapText="1"/>
    </xf>
    <xf numFmtId="43" fontId="3" fillId="47" borderId="133" xfId="76" applyFont="1" applyFill="1" applyBorder="1" applyAlignment="1">
      <alignment horizontal="center" vertical="top"/>
    </xf>
    <xf numFmtId="43" fontId="3" fillId="47" borderId="144" xfId="76" applyFont="1" applyFill="1" applyBorder="1" applyAlignment="1">
      <alignment horizontal="center" vertical="top"/>
    </xf>
    <xf numFmtId="1" fontId="86" fillId="0" borderId="127" xfId="77" applyNumberFormat="1" applyFont="1" applyFill="1" applyBorder="1" applyAlignment="1">
      <alignment horizontal="center" vertical="top" wrapText="1"/>
    </xf>
    <xf numFmtId="2" fontId="3" fillId="0" borderId="129" xfId="0" applyNumberFormat="1" applyFont="1" applyFill="1" applyBorder="1" applyAlignment="1">
      <alignment horizontal="center" vertical="top" wrapText="1"/>
    </xf>
    <xf numFmtId="0" fontId="3" fillId="0" borderId="27" xfId="76" applyNumberFormat="1" applyFont="1" applyBorder="1" applyAlignment="1">
      <alignment horizontal="center" vertical="center" wrapText="1"/>
    </xf>
    <xf numFmtId="1" fontId="86" fillId="0" borderId="143" xfId="76" applyNumberFormat="1" applyFont="1" applyFill="1" applyBorder="1" applyAlignment="1">
      <alignment horizontal="center" vertical="top"/>
    </xf>
    <xf numFmtId="1" fontId="86" fillId="0" borderId="118" xfId="228" applyNumberFormat="1" applyFont="1" applyFill="1" applyBorder="1" applyAlignment="1">
      <alignment horizontal="center" vertical="center"/>
    </xf>
    <xf numFmtId="1" fontId="86" fillId="0" borderId="128" xfId="0" applyNumberFormat="1" applyFont="1" applyFill="1" applyBorder="1" applyAlignment="1">
      <alignment horizontal="center" vertical="top" wrapText="1"/>
    </xf>
    <xf numFmtId="0" fontId="86" fillId="47" borderId="160" xfId="0" applyFont="1" applyFill="1" applyBorder="1" applyAlignment="1">
      <alignment horizontal="center" vertical="center" wrapText="1"/>
    </xf>
    <xf numFmtId="0" fontId="86" fillId="47" borderId="27" xfId="0" applyFont="1" applyFill="1" applyBorder="1" applyAlignment="1">
      <alignment horizontal="center" vertical="center" wrapText="1"/>
    </xf>
    <xf numFmtId="0" fontId="86" fillId="47" borderId="28" xfId="168" applyFont="1" applyFill="1" applyBorder="1" applyAlignment="1">
      <alignment horizontal="center" vertical="center" wrapText="1"/>
    </xf>
    <xf numFmtId="0" fontId="86" fillId="47" borderId="103" xfId="0" applyFont="1" applyFill="1" applyBorder="1" applyAlignment="1">
      <alignment horizontal="center" vertical="center" wrapText="1"/>
    </xf>
    <xf numFmtId="0" fontId="86" fillId="47" borderId="17" xfId="0" applyFont="1" applyFill="1" applyBorder="1" applyAlignment="1">
      <alignment horizontal="center" vertical="center" wrapText="1"/>
    </xf>
    <xf numFmtId="1" fontId="86" fillId="47" borderId="121" xfId="228" applyNumberFormat="1" applyFont="1" applyFill="1" applyBorder="1" applyAlignment="1">
      <alignment horizontal="center" vertical="center"/>
    </xf>
    <xf numFmtId="43" fontId="3" fillId="0" borderId="129" xfId="87" applyFont="1" applyBorder="1" applyAlignment="1">
      <alignment horizontal="center" vertical="top" wrapText="1"/>
    </xf>
    <xf numFmtId="4" fontId="7" fillId="0" borderId="127" xfId="173" applyNumberFormat="1" applyFont="1" applyBorder="1" applyAlignment="1">
      <alignment horizontal="center" vertical="top" wrapText="1"/>
    </xf>
    <xf numFmtId="0" fontId="3" fillId="51" borderId="33" xfId="228" applyFont="1" applyFill="1" applyBorder="1" applyAlignment="1">
      <alignment horizontal="center" vertical="top"/>
    </xf>
    <xf numFmtId="0" fontId="78" fillId="0" borderId="0" xfId="228" applyFont="1" applyBorder="1" applyAlignment="1">
      <alignment horizontal="center"/>
    </xf>
    <xf numFmtId="43" fontId="3" fillId="47" borderId="116" xfId="76" applyFont="1" applyFill="1" applyBorder="1" applyAlignment="1">
      <alignment horizontal="center" vertical="top"/>
    </xf>
    <xf numFmtId="2" fontId="3" fillId="0" borderId="136" xfId="87" applyNumberFormat="1" applyFont="1" applyBorder="1" applyAlignment="1">
      <alignment horizontal="center" vertical="top" wrapText="1"/>
    </xf>
    <xf numFmtId="2" fontId="3" fillId="0" borderId="129" xfId="87" applyNumberFormat="1" applyFont="1" applyBorder="1" applyAlignment="1">
      <alignment horizontal="center" vertical="top" wrapText="1"/>
    </xf>
    <xf numFmtId="43" fontId="3" fillId="0" borderId="127" xfId="76" applyFont="1" applyBorder="1" applyAlignment="1">
      <alignment horizontal="center" vertical="top" wrapText="1"/>
    </xf>
    <xf numFmtId="43" fontId="3" fillId="0" borderId="129" xfId="76" applyFont="1" applyBorder="1" applyAlignment="1">
      <alignment horizontal="center" vertical="top" wrapText="1"/>
    </xf>
    <xf numFmtId="1" fontId="3" fillId="0" borderId="151" xfId="87" applyNumberFormat="1" applyFont="1" applyFill="1" applyBorder="1" applyAlignment="1">
      <alignment horizontal="center" vertical="top"/>
    </xf>
    <xf numFmtId="43" fontId="3" fillId="0" borderId="127" xfId="76" applyFont="1" applyFill="1" applyBorder="1" applyAlignment="1">
      <alignment horizontal="center" vertical="center" wrapText="1"/>
    </xf>
    <xf numFmtId="0" fontId="86" fillId="0" borderId="24" xfId="0" applyFont="1" applyFill="1" applyBorder="1" applyAlignment="1">
      <alignment horizontal="center" vertical="top" wrapText="1"/>
    </xf>
    <xf numFmtId="1" fontId="86" fillId="0" borderId="163" xfId="228" applyNumberFormat="1" applyFont="1" applyFill="1" applyBorder="1" applyAlignment="1">
      <alignment horizontal="center" vertical="top"/>
    </xf>
    <xf numFmtId="43" fontId="86" fillId="0" borderId="136" xfId="87" applyFont="1" applyFill="1" applyBorder="1" applyAlignment="1">
      <alignment horizontal="center" vertical="top"/>
    </xf>
    <xf numFmtId="43" fontId="3" fillId="0" borderId="161" xfId="87" applyFont="1" applyFill="1" applyBorder="1" applyAlignment="1">
      <alignment horizontal="center" vertical="center" wrapText="1"/>
    </xf>
    <xf numFmtId="43" fontId="3" fillId="0" borderId="28" xfId="87" applyFont="1" applyFill="1" applyBorder="1" applyAlignment="1">
      <alignment horizontal="center" vertical="center" wrapText="1"/>
    </xf>
    <xf numFmtId="43" fontId="3" fillId="0" borderId="103" xfId="87" applyFont="1" applyFill="1" applyBorder="1" applyAlignment="1">
      <alignment horizontal="center" vertical="center" wrapText="1"/>
    </xf>
    <xf numFmtId="43" fontId="3" fillId="0" borderId="17" xfId="87" applyFont="1" applyFill="1" applyBorder="1" applyAlignment="1">
      <alignment horizontal="center" vertical="center" wrapText="1"/>
    </xf>
    <xf numFmtId="1" fontId="3" fillId="0" borderId="17" xfId="87" applyNumberFormat="1" applyFont="1" applyFill="1" applyBorder="1" applyAlignment="1">
      <alignment horizontal="center" vertical="center" wrapText="1"/>
    </xf>
    <xf numFmtId="1" fontId="86" fillId="0" borderId="133" xfId="0" applyNumberFormat="1" applyFont="1" applyFill="1" applyBorder="1" applyAlignment="1">
      <alignment horizontal="center" vertical="top" wrapText="1"/>
    </xf>
    <xf numFmtId="1" fontId="86" fillId="50" borderId="141" xfId="228" applyNumberFormat="1" applyFont="1" applyFill="1" applyBorder="1" applyAlignment="1">
      <alignment horizontal="center" vertical="top"/>
    </xf>
    <xf numFmtId="1" fontId="86" fillId="47" borderId="133" xfId="87" applyNumberFormat="1" applyFont="1" applyFill="1" applyBorder="1" applyAlignment="1">
      <alignment horizontal="center" vertical="center"/>
    </xf>
    <xf numFmtId="1" fontId="86" fillId="69" borderId="141" xfId="228" applyNumberFormat="1" applyFont="1" applyFill="1" applyBorder="1" applyAlignment="1">
      <alignment horizontal="center" vertical="center"/>
    </xf>
    <xf numFmtId="1" fontId="86" fillId="47" borderId="144" xfId="87" applyNumberFormat="1" applyFont="1" applyFill="1" applyBorder="1" applyAlignment="1">
      <alignment horizontal="center" vertical="center"/>
    </xf>
    <xf numFmtId="0" fontId="86" fillId="47" borderId="161" xfId="168" applyFont="1" applyFill="1" applyBorder="1" applyAlignment="1">
      <alignment horizontal="center" vertical="center" wrapText="1"/>
    </xf>
    <xf numFmtId="1" fontId="86" fillId="48" borderId="136" xfId="228" applyNumberFormat="1" applyFont="1" applyFill="1" applyBorder="1" applyAlignment="1">
      <alignment horizontal="center" vertical="top"/>
    </xf>
    <xf numFmtId="0" fontId="86" fillId="48" borderId="137" xfId="228" applyFont="1" applyFill="1" applyBorder="1" applyAlignment="1">
      <alignment horizontal="center" vertical="top" wrapText="1"/>
    </xf>
    <xf numFmtId="0" fontId="86" fillId="48" borderId="135" xfId="228" applyFont="1" applyFill="1" applyBorder="1" applyAlignment="1">
      <alignment horizontal="center" vertical="top" wrapText="1"/>
    </xf>
    <xf numFmtId="1" fontId="86" fillId="50" borderId="107" xfId="228" applyNumberFormat="1" applyFont="1" applyFill="1" applyBorder="1" applyAlignment="1">
      <alignment horizontal="center" vertical="top"/>
    </xf>
    <xf numFmtId="1" fontId="86" fillId="47" borderId="125" xfId="228" applyNumberFormat="1" applyFont="1" applyFill="1" applyBorder="1" applyAlignment="1">
      <alignment horizontal="center" vertical="center"/>
    </xf>
    <xf numFmtId="1" fontId="86" fillId="69" borderId="126" xfId="228" applyNumberFormat="1" applyFont="1" applyFill="1" applyBorder="1" applyAlignment="1">
      <alignment horizontal="center" vertical="center"/>
    </xf>
    <xf numFmtId="1" fontId="86" fillId="47" borderId="143" xfId="228" applyNumberFormat="1" applyFont="1" applyFill="1" applyBorder="1" applyAlignment="1">
      <alignment horizontal="center" vertical="center"/>
    </xf>
    <xf numFmtId="1" fontId="86" fillId="48" borderId="115" xfId="228" applyNumberFormat="1" applyFont="1" applyFill="1" applyBorder="1" applyAlignment="1">
      <alignment horizontal="center" vertical="top"/>
    </xf>
    <xf numFmtId="0" fontId="86" fillId="48" borderId="105" xfId="228" applyFont="1" applyFill="1" applyBorder="1" applyAlignment="1">
      <alignment horizontal="center" vertical="top" wrapText="1"/>
    </xf>
    <xf numFmtId="0" fontId="86" fillId="48" borderId="111" xfId="228" applyFont="1" applyFill="1" applyBorder="1" applyAlignment="1">
      <alignment horizontal="center" vertical="top" wrapText="1"/>
    </xf>
    <xf numFmtId="1" fontId="86" fillId="50" borderId="108" xfId="228" applyNumberFormat="1" applyFont="1" applyFill="1" applyBorder="1" applyAlignment="1">
      <alignment horizontal="center" vertical="top"/>
    </xf>
    <xf numFmtId="1" fontId="86" fillId="69" borderId="122" xfId="228" applyNumberFormat="1" applyFont="1" applyFill="1" applyBorder="1" applyAlignment="1">
      <alignment horizontal="center" vertical="center"/>
    </xf>
    <xf numFmtId="1" fontId="86" fillId="47" borderId="118" xfId="228" applyNumberFormat="1" applyFont="1" applyFill="1" applyBorder="1" applyAlignment="1">
      <alignment horizontal="center" vertical="center"/>
    </xf>
    <xf numFmtId="0" fontId="86" fillId="0" borderId="0" xfId="200" applyFont="1" applyBorder="1" applyAlignment="1">
      <alignment horizontal="right"/>
    </xf>
    <xf numFmtId="0" fontId="5" fillId="0" borderId="28" xfId="200" applyFont="1" applyFill="1" applyBorder="1" applyAlignment="1">
      <alignment horizontal="center" vertical="center"/>
    </xf>
    <xf numFmtId="0" fontId="5" fillId="0" borderId="40" xfId="200" applyFont="1" applyFill="1" applyBorder="1" applyAlignment="1">
      <alignment horizontal="center" vertical="center"/>
    </xf>
    <xf numFmtId="0" fontId="5" fillId="0" borderId="27" xfId="200" applyFont="1" applyFill="1" applyBorder="1" applyAlignment="1">
      <alignment horizontal="center" vertical="center"/>
    </xf>
    <xf numFmtId="0" fontId="52" fillId="0" borderId="39" xfId="200" applyFont="1" applyFill="1" applyBorder="1" applyAlignment="1">
      <alignment horizontal="center" vertical="center" wrapText="1"/>
    </xf>
    <xf numFmtId="0" fontId="52" fillId="0" borderId="53" xfId="200" applyFont="1" applyFill="1" applyBorder="1" applyAlignment="1">
      <alignment horizontal="center" vertical="center" wrapText="1"/>
    </xf>
    <xf numFmtId="0" fontId="52" fillId="0" borderId="42" xfId="200" applyFont="1" applyFill="1" applyBorder="1" applyAlignment="1">
      <alignment horizontal="center" vertical="center" wrapText="1"/>
    </xf>
    <xf numFmtId="0" fontId="52" fillId="0" borderId="54" xfId="200" applyFont="1" applyFill="1" applyBorder="1" applyAlignment="1">
      <alignment horizontal="center" vertical="center" wrapText="1"/>
    </xf>
    <xf numFmtId="0" fontId="5" fillId="50" borderId="94" xfId="200" applyFont="1" applyFill="1" applyBorder="1" applyAlignment="1">
      <alignment horizontal="center" vertical="center" wrapText="1"/>
    </xf>
    <xf numFmtId="0" fontId="5" fillId="50" borderId="94" xfId="200" applyFont="1" applyFill="1" applyBorder="1" applyAlignment="1">
      <alignment horizontal="center" vertical="center"/>
    </xf>
    <xf numFmtId="0" fontId="5" fillId="50" borderId="95" xfId="200" applyFont="1" applyFill="1" applyBorder="1" applyAlignment="1">
      <alignment horizontal="center" vertical="center"/>
    </xf>
    <xf numFmtId="0" fontId="5" fillId="50" borderId="18" xfId="200" applyFont="1" applyFill="1" applyBorder="1" applyAlignment="1">
      <alignment horizontal="center" vertical="center"/>
    </xf>
    <xf numFmtId="0" fontId="5" fillId="50" borderId="96" xfId="200" applyFont="1" applyFill="1" applyBorder="1" applyAlignment="1">
      <alignment horizontal="center" vertical="center"/>
    </xf>
    <xf numFmtId="0" fontId="5" fillId="0" borderId="39" xfId="200" applyFont="1" applyFill="1" applyBorder="1" applyAlignment="1">
      <alignment horizontal="center" vertical="center"/>
    </xf>
    <xf numFmtId="0" fontId="5" fillId="0" borderId="94" xfId="200" applyFont="1" applyFill="1" applyBorder="1" applyAlignment="1">
      <alignment horizontal="center" vertical="center"/>
    </xf>
    <xf numFmtId="0" fontId="5" fillId="0" borderId="42" xfId="200" applyFont="1" applyFill="1" applyBorder="1" applyAlignment="1">
      <alignment horizontal="center" vertical="center"/>
    </xf>
    <xf numFmtId="0" fontId="5" fillId="0" borderId="18" xfId="200" applyFont="1" applyFill="1" applyBorder="1" applyAlignment="1">
      <alignment horizontal="center" vertical="center"/>
    </xf>
    <xf numFmtId="0" fontId="81" fillId="0" borderId="33" xfId="176" applyFont="1" applyFill="1" applyBorder="1" applyAlignment="1">
      <alignment horizontal="center" vertical="center" wrapText="1"/>
    </xf>
    <xf numFmtId="0" fontId="81" fillId="0" borderId="40" xfId="176" applyFont="1" applyFill="1" applyBorder="1" applyAlignment="1">
      <alignment horizontal="center" vertical="center" wrapText="1"/>
    </xf>
    <xf numFmtId="0" fontId="81" fillId="0" borderId="55" xfId="176"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55" xfId="0" applyFont="1" applyFill="1" applyBorder="1" applyAlignment="1">
      <alignment horizontal="center" vertical="center"/>
    </xf>
    <xf numFmtId="0" fontId="5" fillId="50" borderId="33" xfId="200" applyFont="1" applyFill="1" applyBorder="1" applyAlignment="1">
      <alignment horizontal="center" vertical="center" wrapText="1"/>
    </xf>
    <xf numFmtId="0" fontId="5" fillId="50" borderId="55" xfId="200" applyFont="1" applyFill="1" applyBorder="1" applyAlignment="1">
      <alignment horizontal="center" vertical="center" wrapText="1"/>
    </xf>
    <xf numFmtId="0" fontId="5" fillId="0" borderId="33" xfId="200" applyFont="1" applyFill="1" applyBorder="1" applyAlignment="1">
      <alignment horizontal="center" vertical="center" wrapText="1"/>
    </xf>
    <xf numFmtId="0" fontId="5" fillId="0" borderId="55" xfId="200" applyFont="1" applyFill="1" applyBorder="1" applyAlignment="1">
      <alignment horizontal="center" vertical="center" wrapText="1"/>
    </xf>
    <xf numFmtId="0" fontId="5" fillId="50" borderId="34" xfId="200" applyFont="1" applyFill="1" applyBorder="1" applyAlignment="1">
      <alignment horizontal="center" vertical="center" wrapText="1"/>
    </xf>
    <xf numFmtId="0" fontId="5" fillId="50" borderId="93" xfId="200" applyFont="1" applyFill="1" applyBorder="1" applyAlignment="1">
      <alignment horizontal="center" vertical="center" wrapText="1"/>
    </xf>
    <xf numFmtId="0" fontId="5" fillId="50" borderId="51" xfId="200" applyFont="1" applyFill="1" applyBorder="1" applyAlignment="1">
      <alignment horizontal="center" vertical="center" wrapText="1"/>
    </xf>
    <xf numFmtId="0" fontId="5" fillId="50" borderId="19" xfId="200" applyFont="1" applyFill="1" applyBorder="1" applyAlignment="1">
      <alignment horizontal="center" vertical="center" wrapText="1"/>
    </xf>
    <xf numFmtId="0" fontId="52" fillId="0" borderId="33" xfId="200" applyFont="1" applyFill="1" applyBorder="1" applyAlignment="1">
      <alignment horizontal="center" vertical="center" wrapText="1"/>
    </xf>
    <xf numFmtId="0" fontId="52" fillId="0" borderId="55" xfId="200" applyFont="1" applyFill="1" applyBorder="1" applyAlignment="1">
      <alignment horizontal="center" vertical="center" wrapText="1"/>
    </xf>
    <xf numFmtId="0" fontId="5" fillId="0" borderId="33" xfId="200" applyFont="1" applyFill="1" applyBorder="1" applyAlignment="1">
      <alignment horizontal="center" vertical="center"/>
    </xf>
    <xf numFmtId="0" fontId="5" fillId="0" borderId="55" xfId="200" applyFont="1" applyFill="1" applyBorder="1" applyAlignment="1">
      <alignment horizontal="center" vertical="center"/>
    </xf>
    <xf numFmtId="0" fontId="81" fillId="0" borderId="92" xfId="176" applyFont="1" applyFill="1" applyBorder="1" applyAlignment="1">
      <alignment horizontal="center" vertical="center" wrapText="1"/>
    </xf>
    <xf numFmtId="0" fontId="81" fillId="0" borderId="62" xfId="176" applyFont="1" applyFill="1" applyBorder="1" applyAlignment="1">
      <alignment horizontal="center" vertical="center" wrapText="1"/>
    </xf>
    <xf numFmtId="0" fontId="81" fillId="0" borderId="63" xfId="176" applyFont="1" applyFill="1" applyBorder="1" applyAlignment="1">
      <alignment horizontal="center" vertical="center" wrapText="1"/>
    </xf>
    <xf numFmtId="0" fontId="81" fillId="0" borderId="81" xfId="176" applyFont="1" applyFill="1" applyBorder="1" applyAlignment="1">
      <alignment horizontal="center" vertical="center"/>
    </xf>
    <xf numFmtId="0" fontId="81" fillId="0" borderId="13" xfId="176" applyFont="1" applyFill="1" applyBorder="1" applyAlignment="1">
      <alignment horizontal="center" vertical="center"/>
    </xf>
    <xf numFmtId="0" fontId="81" fillId="0" borderId="20" xfId="176" applyFont="1" applyFill="1" applyBorder="1" applyAlignment="1">
      <alignment horizontal="center" vertical="center"/>
    </xf>
    <xf numFmtId="0" fontId="52" fillId="0" borderId="40" xfId="200" applyFont="1" applyFill="1" applyBorder="1" applyAlignment="1">
      <alignment horizontal="center" vertical="center" wrapText="1"/>
    </xf>
    <xf numFmtId="0" fontId="94" fillId="70" borderId="80" xfId="200" applyFont="1" applyFill="1" applyBorder="1" applyAlignment="1">
      <alignment horizontal="left" vertical="center" wrapText="1"/>
    </xf>
    <xf numFmtId="0" fontId="5" fillId="0" borderId="39" xfId="200" applyFont="1" applyFill="1" applyBorder="1" applyAlignment="1">
      <alignment horizontal="center" vertical="center" wrapText="1"/>
    </xf>
    <xf numFmtId="0" fontId="5" fillId="0" borderId="42" xfId="200" applyFont="1" applyFill="1" applyBorder="1" applyAlignment="1">
      <alignment horizontal="center" vertical="center" wrapText="1"/>
    </xf>
    <xf numFmtId="0" fontId="5" fillId="0" borderId="81" xfId="176" applyFont="1" applyFill="1" applyBorder="1" applyAlignment="1">
      <alignment horizontal="center" vertical="center" wrapText="1"/>
    </xf>
    <xf numFmtId="0" fontId="5" fillId="0" borderId="81" xfId="176" applyFont="1" applyFill="1" applyBorder="1" applyAlignment="1">
      <alignment horizontal="center" vertical="center"/>
    </xf>
    <xf numFmtId="0" fontId="5" fillId="0" borderId="13" xfId="176" applyFont="1" applyFill="1" applyBorder="1" applyAlignment="1">
      <alignment horizontal="center" vertical="center" wrapText="1"/>
    </xf>
    <xf numFmtId="0" fontId="5" fillId="0" borderId="20" xfId="176" applyFont="1" applyFill="1" applyBorder="1" applyAlignment="1">
      <alignment horizontal="center" vertical="center" wrapText="1"/>
    </xf>
    <xf numFmtId="0" fontId="5" fillId="50" borderId="53" xfId="200" applyFont="1" applyFill="1" applyBorder="1" applyAlignment="1">
      <alignment horizontal="center" vertical="center"/>
    </xf>
    <xf numFmtId="0" fontId="5" fillId="50" borderId="54" xfId="200" applyFont="1" applyFill="1" applyBorder="1" applyAlignment="1">
      <alignment horizontal="center" vertical="center"/>
    </xf>
    <xf numFmtId="0" fontId="5" fillId="50" borderId="33" xfId="200" applyFont="1" applyFill="1" applyBorder="1" applyAlignment="1">
      <alignment horizontal="center" vertical="center"/>
    </xf>
    <xf numFmtId="0" fontId="5" fillId="50" borderId="55" xfId="200" applyFont="1" applyFill="1" applyBorder="1" applyAlignment="1">
      <alignment horizontal="center" vertical="center"/>
    </xf>
    <xf numFmtId="0" fontId="94" fillId="70" borderId="48" xfId="200" applyFont="1" applyFill="1" applyBorder="1" applyAlignment="1">
      <alignment horizontal="left" vertical="top" wrapText="1"/>
    </xf>
    <xf numFmtId="0" fontId="94" fillId="70" borderId="47" xfId="200" applyFont="1" applyFill="1" applyBorder="1" applyAlignment="1">
      <alignment horizontal="left" vertical="top" wrapText="1"/>
    </xf>
    <xf numFmtId="0" fontId="94" fillId="70" borderId="50" xfId="200" applyFont="1" applyFill="1" applyBorder="1" applyAlignment="1">
      <alignment horizontal="left" vertical="top" wrapText="1"/>
    </xf>
    <xf numFmtId="0" fontId="3" fillId="0" borderId="0" xfId="200" applyFont="1" applyFill="1" applyAlignment="1">
      <alignment horizontal="left"/>
    </xf>
    <xf numFmtId="0" fontId="78" fillId="0" borderId="0" xfId="228" applyFont="1" applyAlignment="1">
      <alignment horizontal="center" vertical="center"/>
    </xf>
    <xf numFmtId="0" fontId="78" fillId="0" borderId="0" xfId="228" applyFont="1" applyBorder="1" applyAlignment="1">
      <alignment horizontal="center"/>
    </xf>
    <xf numFmtId="0" fontId="5" fillId="51" borderId="13" xfId="0" applyFont="1" applyFill="1" applyBorder="1" applyAlignment="1">
      <alignment horizontal="center" vertical="top" wrapText="1"/>
    </xf>
    <xf numFmtId="0" fontId="5" fillId="0" borderId="13" xfId="0" applyFont="1" applyFill="1" applyBorder="1" applyAlignment="1">
      <alignment horizontal="center" vertical="center" wrapText="1"/>
    </xf>
    <xf numFmtId="0" fontId="4" fillId="0" borderId="33" xfId="228" applyFont="1" applyFill="1" applyBorder="1" applyAlignment="1">
      <alignment horizontal="center" vertical="center"/>
    </xf>
    <xf numFmtId="0" fontId="4" fillId="0" borderId="40" xfId="228" applyFont="1" applyFill="1" applyBorder="1" applyAlignment="1">
      <alignment horizontal="center" vertical="center"/>
    </xf>
    <xf numFmtId="0" fontId="4" fillId="0" borderId="55" xfId="228" applyFont="1" applyFill="1" applyBorder="1" applyAlignment="1">
      <alignment horizontal="center" vertical="center"/>
    </xf>
    <xf numFmtId="0" fontId="4" fillId="0" borderId="39" xfId="228" applyFont="1" applyFill="1" applyBorder="1" applyAlignment="1">
      <alignment horizontal="center" vertical="center"/>
    </xf>
    <xf numFmtId="0" fontId="4" fillId="0" borderId="57" xfId="228" applyFont="1" applyFill="1" applyBorder="1" applyAlignment="1">
      <alignment horizontal="center" vertical="center"/>
    </xf>
    <xf numFmtId="0" fontId="4" fillId="0" borderId="42" xfId="228" applyFont="1" applyFill="1" applyBorder="1" applyAlignment="1">
      <alignment horizontal="center" vertical="center"/>
    </xf>
    <xf numFmtId="0" fontId="4" fillId="51" borderId="102" xfId="228" applyFont="1" applyFill="1" applyBorder="1" applyAlignment="1">
      <alignment horizontal="center" vertical="center"/>
    </xf>
    <xf numFmtId="0" fontId="4" fillId="51" borderId="13" xfId="228" applyFont="1" applyFill="1" applyBorder="1" applyAlignment="1">
      <alignment horizontal="center" vertical="center"/>
    </xf>
    <xf numFmtId="0" fontId="4" fillId="51" borderId="20" xfId="228" applyFont="1" applyFill="1" applyBorder="1" applyAlignment="1">
      <alignment horizontal="center" vertical="center"/>
    </xf>
    <xf numFmtId="0" fontId="4" fillId="51" borderId="187" xfId="228" applyFont="1" applyFill="1" applyBorder="1" applyAlignment="1">
      <alignment horizontal="center" vertical="center"/>
    </xf>
    <xf numFmtId="0" fontId="85" fillId="0" borderId="102" xfId="190" applyFont="1" applyFill="1" applyBorder="1" applyAlignment="1">
      <alignment horizontal="center" vertical="center"/>
    </xf>
    <xf numFmtId="0" fontId="85" fillId="0" borderId="45" xfId="190" applyFont="1" applyFill="1" applyBorder="1" applyAlignment="1">
      <alignment horizontal="center" vertical="center"/>
    </xf>
    <xf numFmtId="0" fontId="85" fillId="0" borderId="13" xfId="190" applyFont="1" applyFill="1" applyBorder="1" applyAlignment="1">
      <alignment horizontal="center" vertical="center"/>
    </xf>
    <xf numFmtId="0" fontId="85" fillId="0" borderId="13" xfId="0" applyFont="1" applyFill="1" applyBorder="1" applyAlignment="1">
      <alignment horizontal="center" vertical="center"/>
    </xf>
    <xf numFmtId="0" fontId="85" fillId="0" borderId="33" xfId="0" applyFont="1" applyFill="1" applyBorder="1" applyAlignment="1">
      <alignment horizontal="center" vertical="center"/>
    </xf>
    <xf numFmtId="0" fontId="5" fillId="0" borderId="116" xfId="228" applyFont="1" applyFill="1" applyBorder="1" applyAlignment="1">
      <alignment horizontal="center" vertical="center" wrapText="1"/>
    </xf>
    <xf numFmtId="0" fontId="5" fillId="0" borderId="116" xfId="228" applyFont="1" applyFill="1" applyBorder="1" applyAlignment="1">
      <alignment horizontal="center" vertical="center"/>
    </xf>
    <xf numFmtId="0" fontId="5" fillId="0" borderId="188" xfId="228" applyFont="1" applyFill="1" applyBorder="1" applyAlignment="1">
      <alignment horizontal="center" vertical="center" wrapText="1"/>
    </xf>
    <xf numFmtId="0" fontId="5" fillId="0" borderId="189" xfId="228" applyFont="1" applyFill="1" applyBorder="1" applyAlignment="1">
      <alignment horizontal="center" vertical="center" wrapText="1"/>
    </xf>
    <xf numFmtId="0" fontId="5" fillId="0" borderId="108" xfId="228" applyFont="1" applyFill="1" applyBorder="1" applyAlignment="1">
      <alignment horizontal="center" vertical="center" wrapText="1"/>
    </xf>
    <xf numFmtId="0" fontId="5" fillId="0" borderId="190" xfId="228" applyFont="1" applyFill="1" applyBorder="1" applyAlignment="1">
      <alignment horizontal="center" vertical="center" wrapText="1"/>
    </xf>
    <xf numFmtId="0" fontId="5" fillId="0" borderId="191" xfId="228" applyFont="1" applyFill="1" applyBorder="1" applyAlignment="1">
      <alignment horizontal="center" vertical="center" wrapText="1"/>
    </xf>
    <xf numFmtId="0" fontId="5" fillId="0" borderId="118" xfId="228" applyFont="1" applyFill="1" applyBorder="1" applyAlignment="1">
      <alignment horizontal="center" vertical="center" wrapText="1"/>
    </xf>
    <xf numFmtId="0" fontId="5" fillId="0" borderId="102" xfId="190" applyFont="1" applyFill="1" applyBorder="1" applyAlignment="1">
      <alignment horizontal="center" vertical="center" wrapText="1"/>
    </xf>
    <xf numFmtId="0" fontId="5" fillId="0" borderId="102" xfId="190" applyFont="1" applyFill="1" applyBorder="1" applyAlignment="1">
      <alignment horizontal="center" vertical="center"/>
    </xf>
    <xf numFmtId="0" fontId="5" fillId="0" borderId="33" xfId="190" applyFont="1" applyFill="1" applyBorder="1" applyAlignment="1">
      <alignment horizontal="center" vertical="center" wrapText="1"/>
    </xf>
    <xf numFmtId="0" fontId="5" fillId="0" borderId="55" xfId="190" applyFont="1" applyFill="1" applyBorder="1" applyAlignment="1">
      <alignment horizontal="center" vertical="center" wrapText="1"/>
    </xf>
    <xf numFmtId="0" fontId="5" fillId="0" borderId="13" xfId="190" applyFont="1" applyFill="1" applyBorder="1" applyAlignment="1">
      <alignment horizontal="center" vertical="center" wrapText="1"/>
    </xf>
    <xf numFmtId="0" fontId="88" fillId="70" borderId="48" xfId="228" applyFont="1" applyFill="1" applyBorder="1" applyAlignment="1">
      <alignment horizontal="left" vertical="center" wrapText="1"/>
    </xf>
    <xf numFmtId="0" fontId="88" fillId="70" borderId="47" xfId="228" applyFont="1" applyFill="1" applyBorder="1" applyAlignment="1">
      <alignment horizontal="left" vertical="center" wrapText="1"/>
    </xf>
    <xf numFmtId="0" fontId="88" fillId="70" borderId="50" xfId="228" applyFont="1" applyFill="1" applyBorder="1" applyAlignment="1">
      <alignment horizontal="left" vertical="center" wrapText="1"/>
    </xf>
    <xf numFmtId="0" fontId="3" fillId="51" borderId="55" xfId="228" applyFont="1" applyFill="1" applyBorder="1" applyAlignment="1">
      <alignment horizontal="center" vertical="top"/>
    </xf>
    <xf numFmtId="0" fontId="3" fillId="51" borderId="13" xfId="228" applyFont="1" applyFill="1" applyBorder="1" applyAlignment="1">
      <alignment horizontal="center" vertical="top"/>
    </xf>
    <xf numFmtId="0" fontId="3" fillId="51" borderId="40" xfId="228" applyFont="1" applyFill="1" applyBorder="1" applyAlignment="1">
      <alignment horizontal="center" vertical="top"/>
    </xf>
    <xf numFmtId="0" fontId="3" fillId="0" borderId="40" xfId="228" applyFont="1" applyBorder="1" applyAlignment="1">
      <alignment horizontal="left" vertical="top" wrapText="1"/>
    </xf>
    <xf numFmtId="0" fontId="3" fillId="0" borderId="55" xfId="228" applyFont="1" applyBorder="1" applyAlignment="1">
      <alignment horizontal="left" vertical="top" wrapText="1"/>
    </xf>
    <xf numFmtId="0" fontId="3" fillId="0" borderId="57" xfId="228" applyFont="1" applyBorder="1" applyAlignment="1">
      <alignment horizontal="center" vertical="top" wrapText="1"/>
    </xf>
    <xf numFmtId="0" fontId="3" fillId="0" borderId="42" xfId="228" applyFont="1" applyBorder="1" applyAlignment="1">
      <alignment horizontal="center" vertical="top" wrapText="1"/>
    </xf>
    <xf numFmtId="0" fontId="3" fillId="51" borderId="74" xfId="228" applyFont="1" applyFill="1" applyBorder="1" applyAlignment="1">
      <alignment horizontal="left" vertical="top" wrapText="1"/>
    </xf>
    <xf numFmtId="0" fontId="3" fillId="51" borderId="20" xfId="228" applyFont="1" applyFill="1" applyBorder="1" applyAlignment="1">
      <alignment horizontal="left" vertical="top"/>
    </xf>
    <xf numFmtId="0" fontId="3" fillId="51" borderId="76" xfId="228" applyFont="1" applyFill="1" applyBorder="1" applyAlignment="1">
      <alignment horizontal="left" vertical="top" wrapText="1"/>
    </xf>
    <xf numFmtId="0" fontId="3" fillId="51" borderId="13" xfId="228" applyFont="1" applyFill="1" applyBorder="1" applyAlignment="1">
      <alignment horizontal="left" vertical="top"/>
    </xf>
    <xf numFmtId="0" fontId="3" fillId="51" borderId="33" xfId="228" applyFont="1" applyFill="1" applyBorder="1" applyAlignment="1">
      <alignment horizontal="center" vertical="top"/>
    </xf>
    <xf numFmtId="0" fontId="3" fillId="0" borderId="33" xfId="228" applyFont="1" applyBorder="1" applyAlignment="1">
      <alignment horizontal="left" vertical="top" wrapText="1"/>
    </xf>
    <xf numFmtId="0" fontId="3" fillId="0" borderId="39" xfId="228" applyFont="1" applyBorder="1" applyAlignment="1">
      <alignment horizontal="center" vertical="top" wrapText="1"/>
    </xf>
    <xf numFmtId="0" fontId="3" fillId="51" borderId="20" xfId="228" applyFont="1" applyFill="1" applyBorder="1" applyAlignment="1">
      <alignment horizontal="left" vertical="top" wrapText="1"/>
    </xf>
    <xf numFmtId="0" fontId="3" fillId="51" borderId="39" xfId="228" applyFont="1" applyFill="1" applyBorder="1" applyAlignment="1">
      <alignment horizontal="left" vertical="top"/>
    </xf>
    <xf numFmtId="0" fontId="3" fillId="51" borderId="13" xfId="228" applyFont="1" applyFill="1" applyBorder="1" applyAlignment="1">
      <alignment horizontal="left" vertical="top" wrapText="1"/>
    </xf>
    <xf numFmtId="0" fontId="3" fillId="51" borderId="33" xfId="228" applyFont="1" applyFill="1" applyBorder="1" applyAlignment="1">
      <alignment horizontal="left" vertical="top"/>
    </xf>
    <xf numFmtId="0" fontId="84" fillId="51" borderId="33" xfId="228" applyFont="1" applyFill="1" applyBorder="1" applyAlignment="1">
      <alignment horizontal="center" vertical="top"/>
    </xf>
    <xf numFmtId="0" fontId="84" fillId="51" borderId="40" xfId="228" applyFont="1" applyFill="1" applyBorder="1" applyAlignment="1">
      <alignment horizontal="center" vertical="top"/>
    </xf>
    <xf numFmtId="0" fontId="84" fillId="51" borderId="55" xfId="228" applyFont="1" applyFill="1" applyBorder="1" applyAlignment="1">
      <alignment horizontal="center" vertical="top"/>
    </xf>
    <xf numFmtId="0" fontId="76" fillId="0" borderId="33" xfId="228" applyFont="1" applyBorder="1" applyAlignment="1">
      <alignment horizontal="left" vertical="top" wrapText="1"/>
    </xf>
    <xf numFmtId="0" fontId="76" fillId="0" borderId="40" xfId="228" applyFont="1" applyBorder="1" applyAlignment="1">
      <alignment horizontal="left" vertical="top" wrapText="1"/>
    </xf>
    <xf numFmtId="0" fontId="76" fillId="0" borderId="55" xfId="228" applyFont="1" applyBorder="1" applyAlignment="1">
      <alignment horizontal="left" vertical="top" wrapText="1"/>
    </xf>
    <xf numFmtId="0" fontId="3" fillId="0" borderId="155" xfId="228" applyFont="1" applyBorder="1" applyAlignment="1">
      <alignment horizontal="center" vertical="top" wrapText="1"/>
    </xf>
    <xf numFmtId="0" fontId="3" fillId="0" borderId="154" xfId="228" applyFont="1" applyBorder="1" applyAlignment="1">
      <alignment horizontal="center" vertical="top" wrapText="1"/>
    </xf>
    <xf numFmtId="0" fontId="3" fillId="0" borderId="149" xfId="228" applyFont="1" applyBorder="1" applyAlignment="1">
      <alignment horizontal="center" vertical="top" wrapText="1"/>
    </xf>
    <xf numFmtId="0" fontId="3" fillId="51" borderId="33" xfId="228" applyFont="1" applyFill="1" applyBorder="1" applyAlignment="1">
      <alignment horizontal="left" vertical="top" wrapText="1"/>
    </xf>
    <xf numFmtId="0" fontId="3" fillId="51" borderId="40" xfId="228" applyFont="1" applyFill="1" applyBorder="1" applyAlignment="1">
      <alignment horizontal="left" vertical="top" wrapText="1"/>
    </xf>
    <xf numFmtId="0" fontId="3" fillId="51" borderId="55" xfId="228" applyFont="1" applyFill="1" applyBorder="1" applyAlignment="1">
      <alignment horizontal="left" vertical="top" wrapText="1"/>
    </xf>
    <xf numFmtId="0" fontId="86" fillId="51" borderId="55" xfId="228" applyFont="1" applyFill="1" applyBorder="1" applyAlignment="1">
      <alignment horizontal="left" vertical="top" wrapText="1"/>
    </xf>
    <xf numFmtId="0" fontId="86" fillId="51" borderId="13" xfId="228" applyFont="1" applyFill="1" applyBorder="1" applyAlignment="1">
      <alignment horizontal="left" vertical="top" wrapText="1"/>
    </xf>
    <xf numFmtId="0" fontId="88" fillId="70" borderId="91" xfId="228" applyFont="1" applyFill="1" applyBorder="1" applyAlignment="1">
      <alignment horizontal="left" vertical="center" wrapText="1"/>
    </xf>
    <xf numFmtId="0" fontId="88" fillId="70" borderId="97" xfId="228" applyFont="1" applyFill="1" applyBorder="1" applyAlignment="1">
      <alignment horizontal="left" vertical="center" wrapText="1"/>
    </xf>
    <xf numFmtId="0" fontId="88" fillId="70" borderId="88" xfId="228" applyFont="1" applyFill="1" applyBorder="1" applyAlignment="1">
      <alignment horizontal="left" vertical="center" wrapText="1"/>
    </xf>
    <xf numFmtId="0" fontId="3" fillId="51" borderId="55" xfId="229" applyFont="1" applyFill="1" applyBorder="1" applyAlignment="1">
      <alignment horizontal="center" vertical="top"/>
    </xf>
    <xf numFmtId="0" fontId="3" fillId="51" borderId="13" xfId="229" applyFont="1" applyFill="1" applyBorder="1" applyAlignment="1">
      <alignment horizontal="center" vertical="top"/>
    </xf>
    <xf numFmtId="0" fontId="3" fillId="0" borderId="55" xfId="229" applyFont="1" applyBorder="1" applyAlignment="1">
      <alignment horizontal="left" vertical="top" wrapText="1"/>
    </xf>
    <xf numFmtId="0" fontId="3" fillId="0" borderId="13" xfId="229" applyFont="1" applyBorder="1" applyAlignment="1">
      <alignment horizontal="left" vertical="top" wrapText="1"/>
    </xf>
    <xf numFmtId="0" fontId="3" fillId="0" borderId="57" xfId="229" applyFont="1" applyBorder="1" applyAlignment="1">
      <alignment horizontal="center" vertical="top" wrapText="1"/>
    </xf>
    <xf numFmtId="0" fontId="3" fillId="0" borderId="42" xfId="229" applyFont="1" applyBorder="1" applyAlignment="1">
      <alignment horizontal="center" vertical="top" wrapText="1"/>
    </xf>
    <xf numFmtId="0" fontId="3" fillId="0" borderId="33" xfId="229" applyFont="1" applyBorder="1" applyAlignment="1">
      <alignment horizontal="left" vertical="top" wrapText="1"/>
    </xf>
    <xf numFmtId="0" fontId="3" fillId="0" borderId="40" xfId="229" applyFont="1" applyBorder="1" applyAlignment="1">
      <alignment horizontal="left" vertical="top" wrapText="1"/>
    </xf>
    <xf numFmtId="0" fontId="3" fillId="0" borderId="39" xfId="229" applyFont="1" applyBorder="1" applyAlignment="1">
      <alignment horizontal="center" vertical="top" wrapText="1"/>
    </xf>
    <xf numFmtId="0" fontId="76" fillId="51" borderId="33" xfId="228" applyFont="1" applyFill="1" applyBorder="1" applyAlignment="1">
      <alignment horizontal="center" vertical="top"/>
    </xf>
    <xf numFmtId="0" fontId="76" fillId="51" borderId="40" xfId="228" applyFont="1" applyFill="1" applyBorder="1" applyAlignment="1">
      <alignment horizontal="center" vertical="top"/>
    </xf>
    <xf numFmtId="0" fontId="76" fillId="51" borderId="55" xfId="228" applyFont="1" applyFill="1" applyBorder="1" applyAlignment="1">
      <alignment horizontal="center" vertical="top"/>
    </xf>
    <xf numFmtId="0" fontId="3" fillId="51" borderId="33" xfId="229" applyFont="1" applyFill="1" applyBorder="1" applyAlignment="1">
      <alignment horizontal="center" vertical="top"/>
    </xf>
    <xf numFmtId="0" fontId="3" fillId="51" borderId="40" xfId="229" applyFont="1" applyFill="1" applyBorder="1" applyAlignment="1">
      <alignment horizontal="center" vertical="top"/>
    </xf>
    <xf numFmtId="0" fontId="3" fillId="0" borderId="13" xfId="228" applyFont="1" applyBorder="1" applyAlignment="1">
      <alignment horizontal="left" vertical="top" wrapText="1"/>
    </xf>
    <xf numFmtId="2" fontId="3" fillId="0" borderId="156" xfId="77" applyNumberFormat="1" applyFont="1" applyFill="1" applyBorder="1" applyAlignment="1">
      <alignment horizontal="center" vertical="top" wrapText="1"/>
    </xf>
    <xf numFmtId="2" fontId="3" fillId="0" borderId="192" xfId="77" applyNumberFormat="1" applyFont="1" applyFill="1" applyBorder="1" applyAlignment="1">
      <alignment horizontal="center" vertical="top" wrapText="1"/>
    </xf>
    <xf numFmtId="0" fontId="3" fillId="51" borderId="13" xfId="228" quotePrefix="1" applyFont="1" applyFill="1" applyBorder="1" applyAlignment="1">
      <alignment horizontal="left" vertical="top" wrapText="1"/>
    </xf>
    <xf numFmtId="0" fontId="3" fillId="51" borderId="20" xfId="228" quotePrefix="1" applyFont="1" applyFill="1" applyBorder="1" applyAlignment="1">
      <alignment horizontal="left" vertical="top" wrapText="1"/>
    </xf>
    <xf numFmtId="0" fontId="3" fillId="0" borderId="69" xfId="228" applyFont="1" applyBorder="1" applyAlignment="1">
      <alignment horizontal="center" vertical="top" wrapText="1"/>
    </xf>
  </cellXfs>
  <cellStyles count="507">
    <cellStyle name="20% - Accent1 2" xfId="1"/>
    <cellStyle name="20% - Accent2 2" xfId="2"/>
    <cellStyle name="20% - Accent3 2" xfId="3"/>
    <cellStyle name="20% - Accent4 2" xfId="4"/>
    <cellStyle name="20% - Accent5 2" xfId="5"/>
    <cellStyle name="20% - Accent6 2" xfId="6"/>
    <cellStyle name="20% - ส่วนที่ถูกเน้น1 2" xfId="7"/>
    <cellStyle name="20% - ส่วนที่ถูกเน้น1 2 2" xfId="8"/>
    <cellStyle name="20% - ส่วนที่ถูกเน้น1 3" xfId="9"/>
    <cellStyle name="20% - ส่วนที่ถูกเน้น2 2" xfId="10"/>
    <cellStyle name="20% - ส่วนที่ถูกเน้น2 2 2" xfId="11"/>
    <cellStyle name="20% - ส่วนที่ถูกเน้น2 3" xfId="12"/>
    <cellStyle name="20% - ส่วนที่ถูกเน้น3 2" xfId="13"/>
    <cellStyle name="20% - ส่วนที่ถูกเน้น3 2 2" xfId="14"/>
    <cellStyle name="20% - ส่วนที่ถูกเน้น3 3" xfId="15"/>
    <cellStyle name="20% - ส่วนที่ถูกเน้น4 2" xfId="16"/>
    <cellStyle name="20% - ส่วนที่ถูกเน้น4 2 2" xfId="17"/>
    <cellStyle name="20% - ส่วนที่ถูกเน้น4 3" xfId="18"/>
    <cellStyle name="20% - ส่วนที่ถูกเน้น5 2" xfId="19"/>
    <cellStyle name="20% - ส่วนที่ถูกเน้น5 2 2" xfId="20"/>
    <cellStyle name="20% - ส่วนที่ถูกเน้น5 3" xfId="21"/>
    <cellStyle name="20% - ส่วนที่ถูกเน้น6 2" xfId="22"/>
    <cellStyle name="20% - ส่วนที่ถูกเน้น6 2 2" xfId="23"/>
    <cellStyle name="20% - ส่วนที่ถูกเน้น6 3" xfId="24"/>
    <cellStyle name="40% - Accent1 2" xfId="25"/>
    <cellStyle name="40% - Accent2 2" xfId="26"/>
    <cellStyle name="40% - Accent3 2" xfId="27"/>
    <cellStyle name="40% - Accent4 2" xfId="28"/>
    <cellStyle name="40% - Accent5 2" xfId="29"/>
    <cellStyle name="40% - Accent6 2" xfId="30"/>
    <cellStyle name="40% - ส่วนที่ถูกเน้น1 2" xfId="31"/>
    <cellStyle name="40% - ส่วนที่ถูกเน้น1 2 2" xfId="32"/>
    <cellStyle name="40% - ส่วนที่ถูกเน้น1 3" xfId="33"/>
    <cellStyle name="40% - ส่วนที่ถูกเน้น2 2" xfId="34"/>
    <cellStyle name="40% - ส่วนที่ถูกเน้น2 2 2" xfId="35"/>
    <cellStyle name="40% - ส่วนที่ถูกเน้น2 3" xfId="36"/>
    <cellStyle name="40% - ส่วนที่ถูกเน้น3 2" xfId="37"/>
    <cellStyle name="40% - ส่วนที่ถูกเน้น3 2 2" xfId="38"/>
    <cellStyle name="40% - ส่วนที่ถูกเน้น3 3" xfId="39"/>
    <cellStyle name="40% - ส่วนที่ถูกเน้น4 2" xfId="40"/>
    <cellStyle name="40% - ส่วนที่ถูกเน้น4 2 2" xfId="41"/>
    <cellStyle name="40% - ส่วนที่ถูกเน้น4 3" xfId="42"/>
    <cellStyle name="40% - ส่วนที่ถูกเน้น5 2" xfId="43"/>
    <cellStyle name="40% - ส่วนที่ถูกเน้น5 2 2" xfId="44"/>
    <cellStyle name="40% - ส่วนที่ถูกเน้น5 3" xfId="45"/>
    <cellStyle name="40% - ส่วนที่ถูกเน้น6 2" xfId="46"/>
    <cellStyle name="40% - ส่วนที่ถูกเน้น6 2 2" xfId="47"/>
    <cellStyle name="40% - ส่วนที่ถูกเน้น6 3" xfId="48"/>
    <cellStyle name="60% - Accent1 2" xfId="49"/>
    <cellStyle name="60% - Accent2 2" xfId="50"/>
    <cellStyle name="60% - Accent3 2" xfId="51"/>
    <cellStyle name="60% - Accent4 2" xfId="52"/>
    <cellStyle name="60% - Accent5 2" xfId="53"/>
    <cellStyle name="60% - Accent6 2" xfId="54"/>
    <cellStyle name="60% - ส่วนที่ถูกเน้น1 2" xfId="55"/>
    <cellStyle name="60% - ส่วนที่ถูกเน้น1 3" xfId="56"/>
    <cellStyle name="60% - ส่วนที่ถูกเน้น2 2" xfId="57"/>
    <cellStyle name="60% - ส่วนที่ถูกเน้น2 3" xfId="58"/>
    <cellStyle name="60% - ส่วนที่ถูกเน้น3 2" xfId="59"/>
    <cellStyle name="60% - ส่วนที่ถูกเน้น3 3" xfId="60"/>
    <cellStyle name="60% - ส่วนที่ถูกเน้น4 2" xfId="61"/>
    <cellStyle name="60% - ส่วนที่ถูกเน้น4 3" xfId="62"/>
    <cellStyle name="60% - ส่วนที่ถูกเน้น5 2" xfId="63"/>
    <cellStyle name="60% - ส่วนที่ถูกเน้น5 3" xfId="64"/>
    <cellStyle name="60% - ส่วนที่ถูกเน้น6 2" xfId="65"/>
    <cellStyle name="60% - ส่วนที่ถูกเน้น6 3" xfId="66"/>
    <cellStyle name="Accent1 2" xfId="67"/>
    <cellStyle name="Accent2 2" xfId="68"/>
    <cellStyle name="Accent3 2" xfId="69"/>
    <cellStyle name="Accent4 2" xfId="70"/>
    <cellStyle name="Accent5 2" xfId="71"/>
    <cellStyle name="Accent6 2" xfId="72"/>
    <cellStyle name="Bad 2" xfId="73"/>
    <cellStyle name="Calculation 2" xfId="74"/>
    <cellStyle name="Check Cell 2" xfId="75"/>
    <cellStyle name="Comma 10" xfId="77"/>
    <cellStyle name="Comma 10 2" xfId="78"/>
    <cellStyle name="Comma 10 2 2" xfId="79"/>
    <cellStyle name="Comma 11" xfId="80"/>
    <cellStyle name="Comma 12" xfId="81"/>
    <cellStyle name="Comma 13" xfId="82"/>
    <cellStyle name="Comma 2" xfId="83"/>
    <cellStyle name="Comma 2 2" xfId="84"/>
    <cellStyle name="Comma 2 2 2" xfId="85"/>
    <cellStyle name="Comma 2 2 2 2" xfId="86"/>
    <cellStyle name="Comma 2 2 3" xfId="87"/>
    <cellStyle name="Comma 2 2 3 2" xfId="88"/>
    <cellStyle name="Comma 2 2 4" xfId="89"/>
    <cellStyle name="Comma 2 3" xfId="90"/>
    <cellStyle name="Comma 2 3 2" xfId="91"/>
    <cellStyle name="Comma 2 3 2 2" xfId="92"/>
    <cellStyle name="Comma 2 3 3" xfId="93"/>
    <cellStyle name="Comma 2 3 3 2" xfId="94"/>
    <cellStyle name="Comma 2 3 4" xfId="95"/>
    <cellStyle name="Comma 2 4" xfId="96"/>
    <cellStyle name="Comma 2 4 2" xfId="97"/>
    <cellStyle name="Comma 2 4 2 2" xfId="98"/>
    <cellStyle name="Comma 2 4 3" xfId="99"/>
    <cellStyle name="Comma 2 5" xfId="100"/>
    <cellStyle name="Comma 2 5 2" xfId="101"/>
    <cellStyle name="Comma 2 6" xfId="102"/>
    <cellStyle name="Comma 2 6 2" xfId="103"/>
    <cellStyle name="Comma 2 7" xfId="104"/>
    <cellStyle name="Comma 3" xfId="105"/>
    <cellStyle name="Comma 3 2" xfId="106"/>
    <cellStyle name="Comma 3 2 2" xfId="107"/>
    <cellStyle name="Comma 3 3" xfId="108"/>
    <cellStyle name="Comma 3 3 2" xfId="109"/>
    <cellStyle name="Comma 3 4" xfId="110"/>
    <cellStyle name="Comma 4" xfId="111"/>
    <cellStyle name="Comma 4 2" xfId="112"/>
    <cellStyle name="Comma 4 2 2" xfId="113"/>
    <cellStyle name="Comma 4 3" xfId="114"/>
    <cellStyle name="Comma 4 3 2" xfId="115"/>
    <cellStyle name="Comma 4 4" xfId="116"/>
    <cellStyle name="Comma 5" xfId="117"/>
    <cellStyle name="Comma 5 2" xfId="118"/>
    <cellStyle name="Comma 5 2 2" xfId="119"/>
    <cellStyle name="Comma 5 3" xfId="120"/>
    <cellStyle name="Comma 5 3 2" xfId="121"/>
    <cellStyle name="Comma 5 4" xfId="122"/>
    <cellStyle name="Comma 6" xfId="123"/>
    <cellStyle name="Comma 6 2" xfId="124"/>
    <cellStyle name="Comma 6 2 2" xfId="125"/>
    <cellStyle name="Comma 6 3" xfId="126"/>
    <cellStyle name="Comma 7" xfId="127"/>
    <cellStyle name="Comma 7 2" xfId="128"/>
    <cellStyle name="Comma 7 2 2" xfId="129"/>
    <cellStyle name="Comma 7 3" xfId="130"/>
    <cellStyle name="Comma 8" xfId="131"/>
    <cellStyle name="Comma 8 2" xfId="132"/>
    <cellStyle name="Comma 8 2 2" xfId="133"/>
    <cellStyle name="Comma 8 2 2 2" xfId="134"/>
    <cellStyle name="Comma 8 2 3" xfId="135"/>
    <cellStyle name="Comma 8 3" xfId="136"/>
    <cellStyle name="Comma 8 3 2" xfId="137"/>
    <cellStyle name="Comma 8 3 2 2" xfId="138"/>
    <cellStyle name="Comma 8 3 3" xfId="139"/>
    <cellStyle name="Comma 8 3 3 2" xfId="140"/>
    <cellStyle name="Comma 8 3 4" xfId="141"/>
    <cellStyle name="Comma 8 3 4 2" xfId="142"/>
    <cellStyle name="Comma 8 3 5" xfId="143"/>
    <cellStyle name="Comma 8 4" xfId="144"/>
    <cellStyle name="Comma 8 4 2" xfId="145"/>
    <cellStyle name="Comma 8 4 2 2" xfId="146"/>
    <cellStyle name="Comma 8 4 3" xfId="147"/>
    <cellStyle name="Comma 8 4 3 2" xfId="148"/>
    <cellStyle name="Comma 8 4 4" xfId="149"/>
    <cellStyle name="Comma 8 5" xfId="150"/>
    <cellStyle name="Comma 8 5 2" xfId="151"/>
    <cellStyle name="Comma 8 6" xfId="152"/>
    <cellStyle name="Comma 9" xfId="153"/>
    <cellStyle name="Comma 9 2" xfId="154"/>
    <cellStyle name="Currency 2" xfId="155"/>
    <cellStyle name="Currency 2 2" xfId="156"/>
    <cellStyle name="Explanatory Text 2" xfId="157"/>
    <cellStyle name="Good 2" xfId="158"/>
    <cellStyle name="Heading 1 2" xfId="159"/>
    <cellStyle name="Heading 2 2" xfId="160"/>
    <cellStyle name="Heading 3 2" xfId="161"/>
    <cellStyle name="Heading 4 2" xfId="162"/>
    <cellStyle name="Hyperlink" xfId="163" builtinId="8"/>
    <cellStyle name="Hyperlink 2" xfId="164"/>
    <cellStyle name="Input 2" xfId="165"/>
    <cellStyle name="Linked Cell 2" xfId="166"/>
    <cellStyle name="Neutral 2" xfId="167"/>
    <cellStyle name="Normal 10" xfId="168"/>
    <cellStyle name="Normal 10 2" xfId="169"/>
    <cellStyle name="Normal 11" xfId="170"/>
    <cellStyle name="Normal 11 2" xfId="171"/>
    <cellStyle name="Normal 12" xfId="172"/>
    <cellStyle name="Normal 13" xfId="173"/>
    <cellStyle name="Normal 13 2" xfId="174"/>
    <cellStyle name="Normal 13 3" xfId="175"/>
    <cellStyle name="Normal 2" xfId="176"/>
    <cellStyle name="Normal 2 2" xfId="177"/>
    <cellStyle name="Normal 2 2 2" xfId="178"/>
    <cellStyle name="Normal 2 2 2 2" xfId="179"/>
    <cellStyle name="Normal 2 2 3" xfId="180"/>
    <cellStyle name="Normal 2 3" xfId="181"/>
    <cellStyle name="Normal 2 3 2" xfId="182"/>
    <cellStyle name="Normal 2 3 2 2" xfId="183"/>
    <cellStyle name="Normal 2 3 3" xfId="184"/>
    <cellStyle name="Normal 2 3 3 2" xfId="185"/>
    <cellStyle name="Normal 2 4" xfId="186"/>
    <cellStyle name="Normal 2 4 2" xfId="187"/>
    <cellStyle name="Normal 2 4 2 2" xfId="188"/>
    <cellStyle name="Normal 2 4 3" xfId="189"/>
    <cellStyle name="Normal 2 4 3 2" xfId="190"/>
    <cellStyle name="Normal 2 4 3 2 2" xfId="191"/>
    <cellStyle name="Normal 2 4 3 3" xfId="192"/>
    <cellStyle name="Normal 2 4 4" xfId="193"/>
    <cellStyle name="Normal 2 5" xfId="194"/>
    <cellStyle name="Normal 2 5 2" xfId="195"/>
    <cellStyle name="Normal 2 6" xfId="196"/>
    <cellStyle name="Normal 2 7" xfId="197"/>
    <cellStyle name="Normal 2_10. สถาปัตฯ" xfId="198"/>
    <cellStyle name="Normal 3" xfId="199"/>
    <cellStyle name="Normal 3 2" xfId="200"/>
    <cellStyle name="Normal 3 2 2" xfId="201"/>
    <cellStyle name="Normal 3 2 2 2" xfId="202"/>
    <cellStyle name="Normal 3 2 2 2 2" xfId="203"/>
    <cellStyle name="Normal 3 2 2 2 2 2" xfId="204"/>
    <cellStyle name="Normal 3 2 2 2 3" xfId="205"/>
    <cellStyle name="Normal 3 2 2 2 3 2" xfId="206"/>
    <cellStyle name="Normal 3 2 2 2 3 2 2" xfId="207"/>
    <cellStyle name="Normal 3 2 2 2 3 2 3" xfId="208"/>
    <cellStyle name="Normal 3 2 2 2 3 3" xfId="209"/>
    <cellStyle name="Normal 3 2 2 2 4" xfId="210"/>
    <cellStyle name="Normal 3 2 2 3" xfId="211"/>
    <cellStyle name="Normal 3 2 2 3 2" xfId="212"/>
    <cellStyle name="Normal 3 2 2 3 2 2" xfId="213"/>
    <cellStyle name="Normal 3 2 2 3 3" xfId="214"/>
    <cellStyle name="Normal 3 2 2 4" xfId="215"/>
    <cellStyle name="Normal 3 2 2 4 2" xfId="216"/>
    <cellStyle name="Normal 3 2 2 5" xfId="217"/>
    <cellStyle name="Normal 3 2 3" xfId="218"/>
    <cellStyle name="Normal 3 2 3 2" xfId="219"/>
    <cellStyle name="Normal 3 2 3 2 2" xfId="220"/>
    <cellStyle name="Normal 3 2 3 3" xfId="221"/>
    <cellStyle name="Normal 3 2 3 3 2" xfId="222"/>
    <cellStyle name="Normal 3 2 3 4" xfId="223"/>
    <cellStyle name="Normal 3 2 4" xfId="224"/>
    <cellStyle name="Normal 3 2 4 2" xfId="225"/>
    <cellStyle name="Normal 3 2 4 2 2" xfId="226"/>
    <cellStyle name="Normal 3 2 4 3" xfId="227"/>
    <cellStyle name="Normal 3 2 4 3 2" xfId="228"/>
    <cellStyle name="Normal 3 2 4 3 2 2" xfId="229"/>
    <cellStyle name="Normal 3 2 4 3 2 2 2" xfId="230"/>
    <cellStyle name="Normal 3 2 4 3 3" xfId="231"/>
    <cellStyle name="Normal 3 2 4 4" xfId="232"/>
    <cellStyle name="Normal 3 2 5" xfId="233"/>
    <cellStyle name="Normal 3 2 5 2" xfId="234"/>
    <cellStyle name="Normal 3 2 6" xfId="235"/>
    <cellStyle name="Normal 3 3" xfId="236"/>
    <cellStyle name="Normal 3 3 2" xfId="237"/>
    <cellStyle name="Normal 3 3 2 2" xfId="238"/>
    <cellStyle name="Normal 3 3 3" xfId="239"/>
    <cellStyle name="Normal 3 3 3 2" xfId="240"/>
    <cellStyle name="Normal 3 3 4" xfId="241"/>
    <cellStyle name="Normal 3 4" xfId="242"/>
    <cellStyle name="Normal 3 4 2" xfId="243"/>
    <cellStyle name="Normal 3 5" xfId="244"/>
    <cellStyle name="Normal 4" xfId="245"/>
    <cellStyle name="Normal 4 2" xfId="246"/>
    <cellStyle name="Normal 4 2 2" xfId="247"/>
    <cellStyle name="Normal 4 2 2 2" xfId="248"/>
    <cellStyle name="Normal 4 2 3" xfId="249"/>
    <cellStyle name="Normal 4 3" xfId="250"/>
    <cellStyle name="Normal 4 3 2" xfId="251"/>
    <cellStyle name="Normal 4 4" xfId="252"/>
    <cellStyle name="Normal 5" xfId="253"/>
    <cellStyle name="Normal 5 2" xfId="254"/>
    <cellStyle name="Normal 5 3" xfId="255"/>
    <cellStyle name="Normal 6" xfId="256"/>
    <cellStyle name="Normal 6 2" xfId="257"/>
    <cellStyle name="Normal 7" xfId="258"/>
    <cellStyle name="Normal 7 2" xfId="259"/>
    <cellStyle name="Normal 7 2 2" xfId="260"/>
    <cellStyle name="Normal 7 2 2 2" xfId="261"/>
    <cellStyle name="Normal 7 2 3" xfId="262"/>
    <cellStyle name="Normal 7 3" xfId="263"/>
    <cellStyle name="Normal 7 3 2" xfId="264"/>
    <cellStyle name="Normal 7 4" xfId="265"/>
    <cellStyle name="Normal 8" xfId="266"/>
    <cellStyle name="Normal 8 2" xfId="267"/>
    <cellStyle name="Normal 9" xfId="268"/>
    <cellStyle name="Normal 9 2" xfId="269"/>
    <cellStyle name="Normal 9 2 2" xfId="270"/>
    <cellStyle name="Normal 9 3" xfId="271"/>
    <cellStyle name="Normal 9 3 2" xfId="272"/>
    <cellStyle name="Normal 9 4" xfId="273"/>
    <cellStyle name="Note 2" xfId="274"/>
    <cellStyle name="Output 2" xfId="275"/>
    <cellStyle name="Percent 2" xfId="276"/>
    <cellStyle name="SAPBEXaggData" xfId="277"/>
    <cellStyle name="SAPBEXaggData 2" xfId="278"/>
    <cellStyle name="SAPBEXaggDataEmph" xfId="279"/>
    <cellStyle name="SAPBEXaggDataEmph 2" xfId="280"/>
    <cellStyle name="SAPBEXaggItem" xfId="281"/>
    <cellStyle name="SAPBEXaggItem 2" xfId="282"/>
    <cellStyle name="SAPBEXaggItemX" xfId="283"/>
    <cellStyle name="SAPBEXaggItemX 2" xfId="284"/>
    <cellStyle name="SAPBEXchaText" xfId="285"/>
    <cellStyle name="SAPBEXchaText 2" xfId="286"/>
    <cellStyle name="SAPBEXchaText 2 2" xfId="287"/>
    <cellStyle name="SAPBEXchaText 3" xfId="288"/>
    <cellStyle name="SAPBEXchaText_BEx7" xfId="289"/>
    <cellStyle name="SAPBEXexcBad7" xfId="290"/>
    <cellStyle name="SAPBEXexcBad7 2" xfId="291"/>
    <cellStyle name="SAPBEXexcBad8" xfId="292"/>
    <cellStyle name="SAPBEXexcBad8 2" xfId="293"/>
    <cellStyle name="SAPBEXexcBad9" xfId="294"/>
    <cellStyle name="SAPBEXexcBad9 2" xfId="295"/>
    <cellStyle name="SAPBEXexcCritical4" xfId="296"/>
    <cellStyle name="SAPBEXexcCritical4 2" xfId="297"/>
    <cellStyle name="SAPBEXexcCritical5" xfId="298"/>
    <cellStyle name="SAPBEXexcCritical5 2" xfId="299"/>
    <cellStyle name="SAPBEXexcCritical6" xfId="300"/>
    <cellStyle name="SAPBEXexcCritical6 2" xfId="301"/>
    <cellStyle name="SAPBEXexcGood1" xfId="302"/>
    <cellStyle name="SAPBEXexcGood1 2" xfId="303"/>
    <cellStyle name="SAPBEXexcGood2" xfId="304"/>
    <cellStyle name="SAPBEXexcGood2 2" xfId="305"/>
    <cellStyle name="SAPBEXexcGood3" xfId="306"/>
    <cellStyle name="SAPBEXexcGood3 2" xfId="307"/>
    <cellStyle name="SAPBEXfilterDrill" xfId="308"/>
    <cellStyle name="SAPBEXfilterDrill 2" xfId="309"/>
    <cellStyle name="SAPBEXfilterItem" xfId="310"/>
    <cellStyle name="SAPBEXfilterText" xfId="311"/>
    <cellStyle name="SAPBEXformats" xfId="312"/>
    <cellStyle name="SAPBEXformats 2" xfId="313"/>
    <cellStyle name="SAPBEXformats 2 2" xfId="314"/>
    <cellStyle name="SAPBEXformats 3" xfId="315"/>
    <cellStyle name="SAPBEXformats_BEx7" xfId="316"/>
    <cellStyle name="SAPBEXheaderItem" xfId="317"/>
    <cellStyle name="SAPBEXheaderItem 2" xfId="318"/>
    <cellStyle name="SAPBEXheaderItem 2 2" xfId="319"/>
    <cellStyle name="SAPBEXheaderItem 3" xfId="320"/>
    <cellStyle name="SAPBEXheaderItem_1. MS-1.1 2552_220509" xfId="321"/>
    <cellStyle name="SAPBEXheaderText" xfId="322"/>
    <cellStyle name="SAPBEXheaderText 2" xfId="323"/>
    <cellStyle name="SAPBEXheaderText 2 2" xfId="324"/>
    <cellStyle name="SAPBEXheaderText 3" xfId="325"/>
    <cellStyle name="SAPBEXheaderText_1. MS-1.1 2552_220509" xfId="326"/>
    <cellStyle name="SAPBEXHLevel0" xfId="327"/>
    <cellStyle name="SAPBEXHLevel0 2" xfId="328"/>
    <cellStyle name="SAPBEXHLevel0 2 2" xfId="329"/>
    <cellStyle name="SAPBEXHLevel0 3" xfId="330"/>
    <cellStyle name="SAPBEXHLevel0_BEx7" xfId="331"/>
    <cellStyle name="SAPBEXHLevel0X" xfId="332"/>
    <cellStyle name="SAPBEXHLevel0X 2" xfId="333"/>
    <cellStyle name="SAPBEXHLevel0X 2 2" xfId="334"/>
    <cellStyle name="SAPBEXHLevel0X 3" xfId="335"/>
    <cellStyle name="SAPBEXHLevel0X_BEx7" xfId="336"/>
    <cellStyle name="SAPBEXHLevel1" xfId="337"/>
    <cellStyle name="SAPBEXHLevel1 2" xfId="338"/>
    <cellStyle name="SAPBEXHLevel1 2 2" xfId="339"/>
    <cellStyle name="SAPBEXHLevel1 3" xfId="340"/>
    <cellStyle name="SAPBEXHLevel1_BEx7" xfId="341"/>
    <cellStyle name="SAPBEXHLevel1X" xfId="342"/>
    <cellStyle name="SAPBEXHLevel1X 2" xfId="343"/>
    <cellStyle name="SAPBEXHLevel1X 2 2" xfId="344"/>
    <cellStyle name="SAPBEXHLevel1X 3" xfId="345"/>
    <cellStyle name="SAPBEXHLevel1X_BEx7" xfId="346"/>
    <cellStyle name="SAPBEXHLevel2" xfId="347"/>
    <cellStyle name="SAPBEXHLevel2 2" xfId="348"/>
    <cellStyle name="SAPBEXHLevel2 2 2" xfId="349"/>
    <cellStyle name="SAPBEXHLevel2 3" xfId="350"/>
    <cellStyle name="SAPBEXHLevel2_BEx7" xfId="351"/>
    <cellStyle name="SAPBEXHLevel2X" xfId="352"/>
    <cellStyle name="SAPBEXHLevel2X 2" xfId="353"/>
    <cellStyle name="SAPBEXHLevel2X 2 2" xfId="354"/>
    <cellStyle name="SAPBEXHLevel2X 3" xfId="355"/>
    <cellStyle name="SAPBEXHLevel2X_BEx7" xfId="356"/>
    <cellStyle name="SAPBEXHLevel3" xfId="357"/>
    <cellStyle name="SAPBEXHLevel3 2" xfId="358"/>
    <cellStyle name="SAPBEXHLevel3 2 2" xfId="359"/>
    <cellStyle name="SAPBEXHLevel3 3" xfId="360"/>
    <cellStyle name="SAPBEXHLevel3_BEx7" xfId="361"/>
    <cellStyle name="SAPBEXHLevel3X" xfId="362"/>
    <cellStyle name="SAPBEXHLevel3X 2" xfId="363"/>
    <cellStyle name="SAPBEXHLevel3X 2 2" xfId="364"/>
    <cellStyle name="SAPBEXHLevel3X 3" xfId="365"/>
    <cellStyle name="SAPBEXHLevel3X_BEx7" xfId="366"/>
    <cellStyle name="SAPBEXresData" xfId="367"/>
    <cellStyle name="SAPBEXresData 2" xfId="368"/>
    <cellStyle name="SAPBEXresDataEmph" xfId="369"/>
    <cellStyle name="SAPBEXresDataEmph 2" xfId="370"/>
    <cellStyle name="SAPBEXresItem" xfId="371"/>
    <cellStyle name="SAPBEXresItem 2" xfId="372"/>
    <cellStyle name="SAPBEXresItemX" xfId="373"/>
    <cellStyle name="SAPBEXresItemX 2" xfId="374"/>
    <cellStyle name="SAPBEXstdData" xfId="375"/>
    <cellStyle name="SAPBEXstdData 2" xfId="376"/>
    <cellStyle name="SAPBEXstdDataEmph" xfId="377"/>
    <cellStyle name="SAPBEXstdDataEmph 2" xfId="378"/>
    <cellStyle name="SAPBEXstdItem" xfId="379"/>
    <cellStyle name="SAPBEXstdItem 2" xfId="380"/>
    <cellStyle name="SAPBEXstdItem 2 2" xfId="381"/>
    <cellStyle name="SAPBEXstdItem 3" xfId="382"/>
    <cellStyle name="SAPBEXstdItem_BEx7" xfId="383"/>
    <cellStyle name="SAPBEXstdItemX" xfId="384"/>
    <cellStyle name="SAPBEXstdItemX 2" xfId="385"/>
    <cellStyle name="SAPBEXstdItemX 2 2" xfId="386"/>
    <cellStyle name="SAPBEXstdItemX 3" xfId="387"/>
    <cellStyle name="SAPBEXstdItemX_BEx7" xfId="388"/>
    <cellStyle name="SAPBEXtitle" xfId="389"/>
    <cellStyle name="SAPBEXundefined" xfId="390"/>
    <cellStyle name="SAPBEXundefined 2" xfId="391"/>
    <cellStyle name="Style 1" xfId="392"/>
    <cellStyle name="Style 1 2" xfId="393"/>
    <cellStyle name="Style 2" xfId="394"/>
    <cellStyle name="Style 3" xfId="395"/>
    <cellStyle name="Title 2" xfId="396"/>
    <cellStyle name="Total 2" xfId="397"/>
    <cellStyle name="Warning Text 2" xfId="398"/>
    <cellStyle name="การคำนวณ 2" xfId="399"/>
    <cellStyle name="การคำนวณ 2 2" xfId="400"/>
    <cellStyle name="การคำนวณ 3" xfId="401"/>
    <cellStyle name="ข้อความเตือน 2" xfId="402"/>
    <cellStyle name="ข้อความเตือน 3" xfId="403"/>
    <cellStyle name="ข้อความอธิบาย 2" xfId="404"/>
    <cellStyle name="ข้อความอธิบาย 3" xfId="405"/>
    <cellStyle name="เครื่องหมายจุลภาค" xfId="76" builtinId="3"/>
    <cellStyle name="เครื่องหมายจุลภาค 2" xfId="406"/>
    <cellStyle name="เครื่องหมายจุลภาค 2 2" xfId="407"/>
    <cellStyle name="เครื่องหมายจุลภาค 2 2 2" xfId="408"/>
    <cellStyle name="เครื่องหมายจุลภาค 2 2 2 2" xfId="409"/>
    <cellStyle name="เครื่องหมายจุลภาค 2 2 3" xfId="410"/>
    <cellStyle name="เครื่องหมายจุลภาค 2 2 3 2" xfId="411"/>
    <cellStyle name="เครื่องหมายจุลภาค 2 2 4" xfId="412"/>
    <cellStyle name="เครื่องหมายจุลภาค 2 3" xfId="413"/>
    <cellStyle name="เครื่องหมายจุลภาค 2 3 2" xfId="414"/>
    <cellStyle name="เครื่องหมายจุลภาค 2 4" xfId="415"/>
    <cellStyle name="เครื่องหมายจุลภาค 2 4 2" xfId="416"/>
    <cellStyle name="เครื่องหมายจุลภาค 2 5" xfId="417"/>
    <cellStyle name="เครื่องหมายจุลภาค 3" xfId="418"/>
    <cellStyle name="เครื่องหมายจุลภาค 3 2" xfId="419"/>
    <cellStyle name="เครื่องหมายจุลภาค 3 2 2" xfId="420"/>
    <cellStyle name="เครื่องหมายจุลภาค 3 3" xfId="421"/>
    <cellStyle name="เครื่องหมายจุลภาค 3 3 2" xfId="422"/>
    <cellStyle name="เครื่องหมายจุลภาค 3 4" xfId="423"/>
    <cellStyle name="เครื่องหมายจุลภาค 4" xfId="424"/>
    <cellStyle name="เครื่องหมายจุลภาค 4 2" xfId="425"/>
    <cellStyle name="เครื่องหมายจุลภาค 5" xfId="426"/>
    <cellStyle name="เครื่องหมายจุลภาค 5 2" xfId="427"/>
    <cellStyle name="เครื่องหมายจุลภาค 6" xfId="428"/>
    <cellStyle name="เครื่องหมายจุลภาค 6 2" xfId="429"/>
    <cellStyle name="ชื่อเรื่อง 2" xfId="430"/>
    <cellStyle name="ชื่อเรื่อง 3" xfId="431"/>
    <cellStyle name="เซลล์ตรวจสอบ 2" xfId="432"/>
    <cellStyle name="เซลล์ตรวจสอบ 3" xfId="433"/>
    <cellStyle name="เซลล์ที่มีการเชื่อมโยง 2" xfId="434"/>
    <cellStyle name="เซลล์ที่มีการเชื่อมโยง 3" xfId="435"/>
    <cellStyle name="ดี 2" xfId="436"/>
    <cellStyle name="ดี 3" xfId="437"/>
    <cellStyle name="ปกติ" xfId="0" builtinId="0"/>
    <cellStyle name="ปกติ 10" xfId="438"/>
    <cellStyle name="ปกติ 10 2" xfId="439"/>
    <cellStyle name="ปกติ 11" xfId="440"/>
    <cellStyle name="ปกติ 11 2" xfId="441"/>
    <cellStyle name="ปกติ 11 2 2" xfId="442"/>
    <cellStyle name="ปกติ 11 2_06แผนปฏิบัติราชการประจำปี 55(เพื่อเข้าสภา)" xfId="443"/>
    <cellStyle name="ปกติ 11 3" xfId="444"/>
    <cellStyle name="ปกติ 2" xfId="445"/>
    <cellStyle name="ปกติ 2 2" xfId="446"/>
    <cellStyle name="ปกติ 2 2 2" xfId="447"/>
    <cellStyle name="ปกติ 2 2 3" xfId="448"/>
    <cellStyle name="ปกติ 2 3" xfId="449"/>
    <cellStyle name="ปกติ 2_แบบฟอร์มติดตามโครงการ" xfId="450"/>
    <cellStyle name="ปกติ 3" xfId="451"/>
    <cellStyle name="ปกติ 3 2" xfId="452"/>
    <cellStyle name="ปกติ 3 3" xfId="453"/>
    <cellStyle name="ปกติ 4" xfId="454"/>
    <cellStyle name="ปกติ 5" xfId="455"/>
    <cellStyle name="ปกติ 5 2" xfId="456"/>
    <cellStyle name="ปกติ 5_06แผนปฏิบัติราชการประจำปี 55(เพื่อเข้าสภา)" xfId="457"/>
    <cellStyle name="ปกติ 6" xfId="458"/>
    <cellStyle name="ปกติ 6 2" xfId="459"/>
    <cellStyle name="ปกติ 6 3" xfId="460"/>
    <cellStyle name="ปกติ 6 3 2" xfId="461"/>
    <cellStyle name="ปกติ 6 3 3" xfId="462"/>
    <cellStyle name="ปกติ 7" xfId="463"/>
    <cellStyle name="ปกติ 8" xfId="464"/>
    <cellStyle name="ปกติ 8 2" xfId="465"/>
    <cellStyle name="ปกติ 9" xfId="466"/>
    <cellStyle name="ปกติ 9 2" xfId="467"/>
    <cellStyle name="ป้อนค่า 2" xfId="468"/>
    <cellStyle name="ป้อนค่า 2 2" xfId="469"/>
    <cellStyle name="ป้อนค่า 3" xfId="470"/>
    <cellStyle name="ปานกลาง 2" xfId="471"/>
    <cellStyle name="ปานกลาง 3" xfId="472"/>
    <cellStyle name="เปอร์เซ็นต์ 2" xfId="473"/>
    <cellStyle name="เปอร์เซ็นต์ 3" xfId="474"/>
    <cellStyle name="เปอร์เซ็นต์ 4" xfId="475"/>
    <cellStyle name="ผลรวม 2" xfId="476"/>
    <cellStyle name="ผลรวม 2 2" xfId="477"/>
    <cellStyle name="ผลรวม 3" xfId="478"/>
    <cellStyle name="แย่ 2" xfId="479"/>
    <cellStyle name="แย่ 3" xfId="480"/>
    <cellStyle name="ส่วนที่ถูกเน้น1 2" xfId="481"/>
    <cellStyle name="ส่วนที่ถูกเน้น1 3" xfId="482"/>
    <cellStyle name="ส่วนที่ถูกเน้น2 2" xfId="483"/>
    <cellStyle name="ส่วนที่ถูกเน้น2 3" xfId="484"/>
    <cellStyle name="ส่วนที่ถูกเน้น3 2" xfId="485"/>
    <cellStyle name="ส่วนที่ถูกเน้น3 3" xfId="486"/>
    <cellStyle name="ส่วนที่ถูกเน้น4 2" xfId="487"/>
    <cellStyle name="ส่วนที่ถูกเน้น4 3" xfId="488"/>
    <cellStyle name="ส่วนที่ถูกเน้น5 2" xfId="489"/>
    <cellStyle name="ส่วนที่ถูกเน้น5 3" xfId="490"/>
    <cellStyle name="ส่วนที่ถูกเน้น6 2" xfId="491"/>
    <cellStyle name="ส่วนที่ถูกเน้น6 3" xfId="492"/>
    <cellStyle name="แสดงผล 2" xfId="493"/>
    <cellStyle name="แสดงผล 2 2" xfId="494"/>
    <cellStyle name="แสดงผล 3" xfId="495"/>
    <cellStyle name="หมายเหตุ 2" xfId="496"/>
    <cellStyle name="หมายเหตุ 2 2" xfId="497"/>
    <cellStyle name="หมายเหตุ 3" xfId="498"/>
    <cellStyle name="หัวเรื่อง 1 2" xfId="499"/>
    <cellStyle name="หัวเรื่อง 1 3" xfId="500"/>
    <cellStyle name="หัวเรื่อง 2 2" xfId="501"/>
    <cellStyle name="หัวเรื่อง 2 3" xfId="502"/>
    <cellStyle name="หัวเรื่อง 3 2" xfId="503"/>
    <cellStyle name="หัวเรื่อง 3 3" xfId="504"/>
    <cellStyle name="หัวเรื่อง 4 2" xfId="505"/>
    <cellStyle name="หัวเรื่อง 4 3" xfId="50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6" Type="http://schemas.openxmlformats.org/officeDocument/2006/relationships/hyperlink" Target="http://www.webometrics.info/en/detalles/mju.ac.t" TargetMode="External"/><Relationship Id="rId117" Type="http://schemas.openxmlformats.org/officeDocument/2006/relationships/hyperlink" Target="http://www.webometrics.info/en/detalles/sau.ac.t" TargetMode="External"/><Relationship Id="rId21" Type="http://schemas.openxmlformats.org/officeDocument/2006/relationships/hyperlink" Target="http://www.webometrics.info/en/detalles/swu.ac.t" TargetMode="External"/><Relationship Id="rId42" Type="http://schemas.openxmlformats.org/officeDocument/2006/relationships/hyperlink" Target="http://www.webometrics.info/en/detalles/rmutsb.ac.t" TargetMode="External"/><Relationship Id="rId47" Type="http://schemas.openxmlformats.org/officeDocument/2006/relationships/hyperlink" Target="http://www.webometrics.info/en/detalles/rmutp.ac.t" TargetMode="External"/><Relationship Id="rId63" Type="http://schemas.openxmlformats.org/officeDocument/2006/relationships/hyperlink" Target="http://www.webometrics.info/en/detalles/rmutr.ac.t" TargetMode="External"/><Relationship Id="rId68" Type="http://schemas.openxmlformats.org/officeDocument/2006/relationships/hyperlink" Target="http://www.webometrics.info/en/detalles/vru.ac.t" TargetMode="External"/><Relationship Id="rId84" Type="http://schemas.openxmlformats.org/officeDocument/2006/relationships/hyperlink" Target="http://www.webometrics.info/en/detalles/nsru.ac.t" TargetMode="External"/><Relationship Id="rId89" Type="http://schemas.openxmlformats.org/officeDocument/2006/relationships/hyperlink" Target="http://www.webometrics.info/en/detalles/sskru.ac.t" TargetMode="External"/><Relationship Id="rId112" Type="http://schemas.openxmlformats.org/officeDocument/2006/relationships/hyperlink" Target="http://www.webometrics.info/en/detalles/dtc.ac.t" TargetMode="External"/><Relationship Id="rId133" Type="http://schemas.openxmlformats.org/officeDocument/2006/relationships/hyperlink" Target="http://www.webometrics.info/en/detalles/feu.ac.t" TargetMode="External"/><Relationship Id="rId138" Type="http://schemas.openxmlformats.org/officeDocument/2006/relationships/hyperlink" Target="http://www.webometrics.info/en/detalles/rbac.ac.t" TargetMode="External"/><Relationship Id="rId154" Type="http://schemas.openxmlformats.org/officeDocument/2006/relationships/hyperlink" Target="http://www.webometrics.info/en/detalles/siamtechu.ne" TargetMode="External"/><Relationship Id="rId159" Type="http://schemas.openxmlformats.org/officeDocument/2006/relationships/hyperlink" Target="http://www.webometrics.info/en/detalles/crc.ac.t" TargetMode="External"/><Relationship Id="rId175" Type="http://schemas.openxmlformats.org/officeDocument/2006/relationships/hyperlink" Target="http://www.webometrics.info/en/detalles/ncc.ac.t" TargetMode="External"/><Relationship Id="rId170" Type="http://schemas.openxmlformats.org/officeDocument/2006/relationships/hyperlink" Target="http://www.webometrics.info/en/detalles/ayothaya.ac.t" TargetMode="External"/><Relationship Id="rId191" Type="http://schemas.openxmlformats.org/officeDocument/2006/relationships/hyperlink" Target="http://www.webometrics.info/en/detalles/phanomwan.ac.t" TargetMode="External"/><Relationship Id="rId16" Type="http://schemas.openxmlformats.org/officeDocument/2006/relationships/hyperlink" Target="http://www.webometrics.info/en/detalles/msu.ac.t" TargetMode="External"/><Relationship Id="rId107" Type="http://schemas.openxmlformats.org/officeDocument/2006/relationships/hyperlink" Target="http://www.webometrics.info/en/detalles/reru.ac.t" TargetMode="External"/><Relationship Id="rId11" Type="http://schemas.openxmlformats.org/officeDocument/2006/relationships/hyperlink" Target="http://www.webometrics.info/en/detalles/tu.ac.t" TargetMode="External"/><Relationship Id="rId32" Type="http://schemas.openxmlformats.org/officeDocument/2006/relationships/hyperlink" Target="http://www.webometrics.info/en/detalles/psru.ac.t" TargetMode="External"/><Relationship Id="rId37" Type="http://schemas.openxmlformats.org/officeDocument/2006/relationships/hyperlink" Target="http://www.webometrics.info/en/detalles/lru.ac.t" TargetMode="External"/><Relationship Id="rId53" Type="http://schemas.openxmlformats.org/officeDocument/2006/relationships/hyperlink" Target="http://www.webometrics.info/en/detalles/payap.ac.t" TargetMode="External"/><Relationship Id="rId58" Type="http://schemas.openxmlformats.org/officeDocument/2006/relationships/hyperlink" Target="http://www.webometrics.info/en/detalles/kru.ac.t" TargetMode="External"/><Relationship Id="rId74" Type="http://schemas.openxmlformats.org/officeDocument/2006/relationships/hyperlink" Target="http://www.webometrics.info/en/detalles/kpru.ac.t" TargetMode="External"/><Relationship Id="rId79" Type="http://schemas.openxmlformats.org/officeDocument/2006/relationships/hyperlink" Target="http://www.webometrics.info/en/detalles/rtna.ac.t" TargetMode="External"/><Relationship Id="rId102" Type="http://schemas.openxmlformats.org/officeDocument/2006/relationships/hyperlink" Target="http://www.webometrics.info/en/detalles/sasin.ed" TargetMode="External"/><Relationship Id="rId123" Type="http://schemas.openxmlformats.org/officeDocument/2006/relationships/hyperlink" Target="http://www.webometrics.info/en/detalles/bsc.ac.t" TargetMode="External"/><Relationship Id="rId128" Type="http://schemas.openxmlformats.org/officeDocument/2006/relationships/hyperlink" Target="http://www.webometrics.info/en/detalles/ptwit.ac.t" TargetMode="External"/><Relationship Id="rId144" Type="http://schemas.openxmlformats.org/officeDocument/2006/relationships/hyperlink" Target="http://www.webometrics.info/en/detalles/pccpl.ac.t" TargetMode="External"/><Relationship Id="rId149" Type="http://schemas.openxmlformats.org/officeDocument/2006/relationships/hyperlink" Target="http://www.webometrics.info/en/detalles/sct.ac.t" TargetMode="External"/><Relationship Id="rId5" Type="http://schemas.openxmlformats.org/officeDocument/2006/relationships/hyperlink" Target="http://www.webometrics.info/en/detalles/mahidol.ac.t" TargetMode="External"/><Relationship Id="rId90" Type="http://schemas.openxmlformats.org/officeDocument/2006/relationships/hyperlink" Target="http://www.webometrics.info/en/detalles/pnu.ac.t" TargetMode="External"/><Relationship Id="rId95" Type="http://schemas.openxmlformats.org/officeDocument/2006/relationships/hyperlink" Target="http://www.webometrics.info/en/detalles/ksu.ac.t" TargetMode="External"/><Relationship Id="rId160" Type="http://schemas.openxmlformats.org/officeDocument/2006/relationships/hyperlink" Target="http://www.webometrics.info/en/detalles/thongsook.ac.t" TargetMode="External"/><Relationship Id="rId165" Type="http://schemas.openxmlformats.org/officeDocument/2006/relationships/hyperlink" Target="http://www.webometrics.info/en/detalles/southeast.ac.t" TargetMode="External"/><Relationship Id="rId181" Type="http://schemas.openxmlformats.org/officeDocument/2006/relationships/hyperlink" Target="http://www.webometrics.info/en/detalles/tratcc.ac.t" TargetMode="External"/><Relationship Id="rId186" Type="http://schemas.openxmlformats.org/officeDocument/2006/relationships/hyperlink" Target="http://www.webometrics.info/en/detalles/pngcc.ac.t" TargetMode="External"/><Relationship Id="rId22" Type="http://schemas.openxmlformats.org/officeDocument/2006/relationships/hyperlink" Target="http://www.webometrics.info/en/detalles/kmutnb.ac.t" TargetMode="External"/><Relationship Id="rId27" Type="http://schemas.openxmlformats.org/officeDocument/2006/relationships/hyperlink" Target="http://www.webometrics.info/en/detalles/rmuti.ac.t" TargetMode="External"/><Relationship Id="rId43" Type="http://schemas.openxmlformats.org/officeDocument/2006/relationships/hyperlink" Target="http://www.webometrics.info/en/detalles/rmutt.ac.t" TargetMode="External"/><Relationship Id="rId48" Type="http://schemas.openxmlformats.org/officeDocument/2006/relationships/hyperlink" Target="http://www.webometrics.info/en/detalles/hcu.ac.t" TargetMode="External"/><Relationship Id="rId64" Type="http://schemas.openxmlformats.org/officeDocument/2006/relationships/hyperlink" Target="http://www.webometrics.info/en/detalles/rmu.ac.t" TargetMode="External"/><Relationship Id="rId69" Type="http://schemas.openxmlformats.org/officeDocument/2006/relationships/hyperlink" Target="http://www.webometrics.info/en/detalles/npru.ac.t" TargetMode="External"/><Relationship Id="rId113" Type="http://schemas.openxmlformats.org/officeDocument/2006/relationships/hyperlink" Target="http://www.webometrics.info/en/detalles/yiu.ac.t" TargetMode="External"/><Relationship Id="rId118" Type="http://schemas.openxmlformats.org/officeDocument/2006/relationships/hyperlink" Target="http://www.webometrics.info/en/detalles/smkcc.ac.t" TargetMode="External"/><Relationship Id="rId134" Type="http://schemas.openxmlformats.org/officeDocument/2006/relationships/hyperlink" Target="http://www.webometrics.info/en/detalles/catc.or.t" TargetMode="External"/><Relationship Id="rId139" Type="http://schemas.openxmlformats.org/officeDocument/2006/relationships/hyperlink" Target="http://www.webometrics.info/en/detalles/nursepolice.go.t" TargetMode="External"/><Relationship Id="rId80" Type="http://schemas.openxmlformats.org/officeDocument/2006/relationships/hyperlink" Target="http://www.webometrics.info/en/detalles/rru.ac.t" TargetMode="External"/><Relationship Id="rId85" Type="http://schemas.openxmlformats.org/officeDocument/2006/relationships/hyperlink" Target="http://www.webometrics.info/en/detalles/northbkk.ac.t" TargetMode="External"/><Relationship Id="rId150" Type="http://schemas.openxmlformats.org/officeDocument/2006/relationships/hyperlink" Target="http://www.webometrics.info/en/detalles/brcc.ac.t" TargetMode="External"/><Relationship Id="rId155" Type="http://schemas.openxmlformats.org/officeDocument/2006/relationships/hyperlink" Target="http://www.webometrics.info/en/detalles/lit.ac.t" TargetMode="External"/><Relationship Id="rId171" Type="http://schemas.openxmlformats.org/officeDocument/2006/relationships/hyperlink" Target="http://www.webometrics.info/en/detalles/pncc.ac.t" TargetMode="External"/><Relationship Id="rId176" Type="http://schemas.openxmlformats.org/officeDocument/2006/relationships/hyperlink" Target="http://www.webometrics.info/en/detalles/ckc.ac.t" TargetMode="External"/><Relationship Id="rId12" Type="http://schemas.openxmlformats.org/officeDocument/2006/relationships/hyperlink" Target="http://www.webometrics.info/en/detalles/nu.ac.t" TargetMode="External"/><Relationship Id="rId17" Type="http://schemas.openxmlformats.org/officeDocument/2006/relationships/hyperlink" Target="http://www.webometrics.info/en/detalles/ait.ac.t" TargetMode="External"/><Relationship Id="rId33" Type="http://schemas.openxmlformats.org/officeDocument/2006/relationships/hyperlink" Target="http://www.webometrics.info/en/detalles/yru.ac.t" TargetMode="External"/><Relationship Id="rId38" Type="http://schemas.openxmlformats.org/officeDocument/2006/relationships/hyperlink" Target="http://www.webometrics.info/en/detalles/siam.ed" TargetMode="External"/><Relationship Id="rId59" Type="http://schemas.openxmlformats.org/officeDocument/2006/relationships/hyperlink" Target="http://www.webometrics.info/en/detalles/ubru.ac.t" TargetMode="External"/><Relationship Id="rId103" Type="http://schemas.openxmlformats.org/officeDocument/2006/relationships/hyperlink" Target="http://www.webometrics.info/en/detalles/htc.ac.t" TargetMode="External"/><Relationship Id="rId108" Type="http://schemas.openxmlformats.org/officeDocument/2006/relationships/hyperlink" Target="http://www.webometrics.info/en/detalles/life.ac.t" TargetMode="External"/><Relationship Id="rId124" Type="http://schemas.openxmlformats.org/officeDocument/2006/relationships/hyperlink" Target="http://www.webometrics.info/en/detalles/krirk.ac.t" TargetMode="External"/><Relationship Id="rId129" Type="http://schemas.openxmlformats.org/officeDocument/2006/relationships/hyperlink" Target="http://www.webometrics.info/en/detalles/nmc.ac.t" TargetMode="External"/><Relationship Id="rId54" Type="http://schemas.openxmlformats.org/officeDocument/2006/relationships/hyperlink" Target="http://www.webometrics.info/en/detalles/mcu.ac.t" TargetMode="External"/><Relationship Id="rId70" Type="http://schemas.openxmlformats.org/officeDocument/2006/relationships/hyperlink" Target="http://www.webometrics.info/en/detalles/npu.ac.t" TargetMode="External"/><Relationship Id="rId75" Type="http://schemas.openxmlformats.org/officeDocument/2006/relationships/hyperlink" Target="http://www.webometrics.info/en/detalles/mbu.ac.t" TargetMode="External"/><Relationship Id="rId91" Type="http://schemas.openxmlformats.org/officeDocument/2006/relationships/hyperlink" Target="http://www.webometrics.info/en/detalles/crma.ac.t" TargetMode="External"/><Relationship Id="rId96" Type="http://schemas.openxmlformats.org/officeDocument/2006/relationships/hyperlink" Target="http://www.webometrics.info/en/detalles/tru.ac.t" TargetMode="External"/><Relationship Id="rId140" Type="http://schemas.openxmlformats.org/officeDocument/2006/relationships/hyperlink" Target="http://www.webometrics.info/en/detalles/bkkthon.ac.t" TargetMode="External"/><Relationship Id="rId145" Type="http://schemas.openxmlformats.org/officeDocument/2006/relationships/hyperlink" Target="http://www.webometrics.info/en/detalles/cas.ac.t" TargetMode="External"/><Relationship Id="rId161" Type="http://schemas.openxmlformats.org/officeDocument/2006/relationships/hyperlink" Target="http://www.webometrics.info/en/detalles/western.ac.t" TargetMode="External"/><Relationship Id="rId166" Type="http://schemas.openxmlformats.org/officeDocument/2006/relationships/hyperlink" Target="http://www.webometrics.info/en/detalles/arsomsilp.ac.t" TargetMode="External"/><Relationship Id="rId182" Type="http://schemas.openxmlformats.org/officeDocument/2006/relationships/hyperlink" Target="http://www.webometrics.info/en/detalles/kantanainstitute.ac.t" TargetMode="External"/><Relationship Id="rId187" Type="http://schemas.openxmlformats.org/officeDocument/2006/relationships/hyperlink" Target="http://www.webometrics.info/en/detalles/esu.ac.t" TargetMode="External"/><Relationship Id="rId1" Type="http://schemas.openxmlformats.org/officeDocument/2006/relationships/hyperlink" Target="http://www.webometrics.info/en/Asia/Thailand?sort=desc&amp;order=World%20Ran" TargetMode="External"/><Relationship Id="rId6" Type="http://schemas.openxmlformats.org/officeDocument/2006/relationships/hyperlink" Target="http://www.webometrics.info/en/detalles/chula.ac.t" TargetMode="External"/><Relationship Id="rId23" Type="http://schemas.openxmlformats.org/officeDocument/2006/relationships/hyperlink" Target="http://www.webometrics.info/en/detalles/rmutl.ac.t" TargetMode="External"/><Relationship Id="rId28" Type="http://schemas.openxmlformats.org/officeDocument/2006/relationships/hyperlink" Target="http://www.webometrics.info/en/detalles/rsu.ac.t" TargetMode="External"/><Relationship Id="rId49" Type="http://schemas.openxmlformats.org/officeDocument/2006/relationships/hyperlink" Target="http://www.webometrics.info/en/detalles/nrru.ac.t" TargetMode="External"/><Relationship Id="rId114" Type="http://schemas.openxmlformats.org/officeDocument/2006/relationships/hyperlink" Target="http://www.webometrics.info/en/detalles/bpi.ac.t" TargetMode="External"/><Relationship Id="rId119" Type="http://schemas.openxmlformats.org/officeDocument/2006/relationships/hyperlink" Target="http://www.webometrics.info/en/detalles/tapee.ac.t" TargetMode="External"/><Relationship Id="rId44" Type="http://schemas.openxmlformats.org/officeDocument/2006/relationships/hyperlink" Target="http://www.webometrics.info/en/detalles/rbru.ac.t" TargetMode="External"/><Relationship Id="rId60" Type="http://schemas.openxmlformats.org/officeDocument/2006/relationships/hyperlink" Target="http://www.webometrics.info/en/detalles/skru.ac.t" TargetMode="External"/><Relationship Id="rId65" Type="http://schemas.openxmlformats.org/officeDocument/2006/relationships/hyperlink" Target="http://www.webometrics.info/en/detalles/udru.ac.t" TargetMode="External"/><Relationship Id="rId81" Type="http://schemas.openxmlformats.org/officeDocument/2006/relationships/hyperlink" Target="http://www.webometrics.info/en/detalles/bru.ac.t" TargetMode="External"/><Relationship Id="rId86" Type="http://schemas.openxmlformats.org/officeDocument/2006/relationships/hyperlink" Target="http://www.webometrics.info/en/detalles/pcc.ac.t" TargetMode="External"/><Relationship Id="rId130" Type="http://schemas.openxmlformats.org/officeDocument/2006/relationships/hyperlink" Target="http://www.webometrics.info/en/detalles/ibc.ac.t" TargetMode="External"/><Relationship Id="rId135" Type="http://schemas.openxmlformats.org/officeDocument/2006/relationships/hyperlink" Target="http://www.webometrics.info/en/detalles/rc.ac.t" TargetMode="External"/><Relationship Id="rId151" Type="http://schemas.openxmlformats.org/officeDocument/2006/relationships/hyperlink" Target="http://www.webometrics.info/en/detalles/apiu.ed" TargetMode="External"/><Relationship Id="rId156" Type="http://schemas.openxmlformats.org/officeDocument/2006/relationships/hyperlink" Target="http://www.webometrics.info/en/detalles/stic.ac.t" TargetMode="External"/><Relationship Id="rId177" Type="http://schemas.openxmlformats.org/officeDocument/2006/relationships/hyperlink" Target="http://www.webometrics.info/en/detalles/bsm.ac.t" TargetMode="External"/><Relationship Id="rId172" Type="http://schemas.openxmlformats.org/officeDocument/2006/relationships/hyperlink" Target="http://www.webometrics.info/en/detalles/plu.ac.t" TargetMode="External"/><Relationship Id="rId13" Type="http://schemas.openxmlformats.org/officeDocument/2006/relationships/hyperlink" Target="http://www.webometrics.info/en/detalles/sut.ac.t" TargetMode="External"/><Relationship Id="rId18" Type="http://schemas.openxmlformats.org/officeDocument/2006/relationships/hyperlink" Target="http://www.webometrics.info/en/detalles/su.ac.t" TargetMode="External"/><Relationship Id="rId39" Type="http://schemas.openxmlformats.org/officeDocument/2006/relationships/hyperlink" Target="http://www.webometrics.info/en/detalles/rmutto.ac.t" TargetMode="External"/><Relationship Id="rId109" Type="http://schemas.openxmlformats.org/officeDocument/2006/relationships/hyperlink" Target="http://www.webometrics.info/en/detalles/up.ac.t" TargetMode="External"/><Relationship Id="rId34" Type="http://schemas.openxmlformats.org/officeDocument/2006/relationships/hyperlink" Target="http://www.webometrics.info/en/detalles/bu.ac.t" TargetMode="External"/><Relationship Id="rId50" Type="http://schemas.openxmlformats.org/officeDocument/2006/relationships/hyperlink" Target="http://www.webometrics.info/en/detalles/utcc.ac.t" TargetMode="External"/><Relationship Id="rId55" Type="http://schemas.openxmlformats.org/officeDocument/2006/relationships/hyperlink" Target="http://www.webometrics.info/en/detalles/cmru.ac.t" TargetMode="External"/><Relationship Id="rId76" Type="http://schemas.openxmlformats.org/officeDocument/2006/relationships/hyperlink" Target="http://www.webometrics.info/en/detalles/tni.ac.t" TargetMode="External"/><Relationship Id="rId97" Type="http://schemas.openxmlformats.org/officeDocument/2006/relationships/hyperlink" Target="http://www.webometrics.info/en/detalles/eau.ac.t" TargetMode="External"/><Relationship Id="rId104" Type="http://schemas.openxmlformats.org/officeDocument/2006/relationships/hyperlink" Target="http://www.webometrics.info/en/detalles/satitpatumwan.ac.t" TargetMode="External"/><Relationship Id="rId120" Type="http://schemas.openxmlformats.org/officeDocument/2006/relationships/hyperlink" Target="http://www.webometrics.info/en/detalles/crru.ac.t" TargetMode="External"/><Relationship Id="rId125" Type="http://schemas.openxmlformats.org/officeDocument/2006/relationships/hyperlink" Target="http://www.webometrics.info/en/detalles/rpca.ac.t" TargetMode="External"/><Relationship Id="rId141" Type="http://schemas.openxmlformats.org/officeDocument/2006/relationships/hyperlink" Target="http://www.webometrics.info/en/detalles/rajapark.ac.t" TargetMode="External"/><Relationship Id="rId146" Type="http://schemas.openxmlformats.org/officeDocument/2006/relationships/hyperlink" Target="http://www.webometrics.info/en/detalles/cpu.ac.t" TargetMode="External"/><Relationship Id="rId167" Type="http://schemas.openxmlformats.org/officeDocument/2006/relationships/hyperlink" Target="http://www.webometrics.info/en/detalles/mcat.ac.t" TargetMode="External"/><Relationship Id="rId188" Type="http://schemas.openxmlformats.org/officeDocument/2006/relationships/hyperlink" Target="http://www.webometrics.info/en/detalles/yasocc.ac.t" TargetMode="External"/><Relationship Id="rId7" Type="http://schemas.openxmlformats.org/officeDocument/2006/relationships/hyperlink" Target="http://www.webometrics.info/en/detalles/psu.ac.t" TargetMode="External"/><Relationship Id="rId71" Type="http://schemas.openxmlformats.org/officeDocument/2006/relationships/hyperlink" Target="http://www.webometrics.info/en/detalles/stjohn.ac.t" TargetMode="External"/><Relationship Id="rId92" Type="http://schemas.openxmlformats.org/officeDocument/2006/relationships/hyperlink" Target="http://www.webometrics.info/en/detalles/mcru.ac.t" TargetMode="External"/><Relationship Id="rId162" Type="http://schemas.openxmlformats.org/officeDocument/2006/relationships/hyperlink" Target="http://www.webometrics.info/en/detalles/saengtham.ac.t" TargetMode="External"/><Relationship Id="rId183" Type="http://schemas.openxmlformats.org/officeDocument/2006/relationships/hyperlink" Target="http://www.webometrics.info/en/detalles/raffles.ac.t" TargetMode="External"/><Relationship Id="rId2" Type="http://schemas.openxmlformats.org/officeDocument/2006/relationships/image" Target="../media/image7.png"/><Relationship Id="rId29" Type="http://schemas.openxmlformats.org/officeDocument/2006/relationships/hyperlink" Target="http://www.webometrics.info/en/detalles/au.ed" TargetMode="External"/><Relationship Id="rId24" Type="http://schemas.openxmlformats.org/officeDocument/2006/relationships/hyperlink" Target="http://www.webometrics.info/en/detalles/dusit.ac.t" TargetMode="External"/><Relationship Id="rId40" Type="http://schemas.openxmlformats.org/officeDocument/2006/relationships/hyperlink" Target="http://www.webometrics.info/en/detalles/lpru.ac.t" TargetMode="External"/><Relationship Id="rId45" Type="http://schemas.openxmlformats.org/officeDocument/2006/relationships/hyperlink" Target="http://www.webometrics.info/en/detalles/chandra.ac.t" TargetMode="External"/><Relationship Id="rId66" Type="http://schemas.openxmlformats.org/officeDocument/2006/relationships/hyperlink" Target="http://www.webometrics.info/en/detalles/rmutsv.ac.t" TargetMode="External"/><Relationship Id="rId87" Type="http://schemas.openxmlformats.org/officeDocument/2006/relationships/hyperlink" Target="http://www.webometrics.info/en/detalles/rmutk.ac.t" TargetMode="External"/><Relationship Id="rId110" Type="http://schemas.openxmlformats.org/officeDocument/2006/relationships/hyperlink" Target="http://www.webometrics.info/en/detalles/pkru.ac.t" TargetMode="External"/><Relationship Id="rId115" Type="http://schemas.openxmlformats.org/officeDocument/2006/relationships/hyperlink" Target="http://www.webometrics.info/en/detalles/hu.ac.t" TargetMode="External"/><Relationship Id="rId131" Type="http://schemas.openxmlformats.org/officeDocument/2006/relationships/hyperlink" Target="http://www.webometrics.info/en/detalles/siu.ac.t" TargetMode="External"/><Relationship Id="rId136" Type="http://schemas.openxmlformats.org/officeDocument/2006/relationships/hyperlink" Target="http://www.webometrics.info/en/detalles/bcn.ac.t" TargetMode="External"/><Relationship Id="rId157" Type="http://schemas.openxmlformats.org/officeDocument/2006/relationships/hyperlink" Target="http://www.webometrics.info/en/detalles/umt.ac.t" TargetMode="External"/><Relationship Id="rId178" Type="http://schemas.openxmlformats.org/officeDocument/2006/relationships/hyperlink" Target="http://www.webometrics.info/en/detalles/santapol.ac.t" TargetMode="External"/><Relationship Id="rId61" Type="http://schemas.openxmlformats.org/officeDocument/2006/relationships/hyperlink" Target="http://www.webometrics.info/en/detalles/srru.ac.t" TargetMode="External"/><Relationship Id="rId82" Type="http://schemas.openxmlformats.org/officeDocument/2006/relationships/hyperlink" Target="http://www.webometrics.info/en/detalles/pcru.ac.t" TargetMode="External"/><Relationship Id="rId152" Type="http://schemas.openxmlformats.org/officeDocument/2006/relationships/hyperlink" Target="http://www.webometrics.info/en/detalles/cpru.ac.t" TargetMode="External"/><Relationship Id="rId173" Type="http://schemas.openxmlformats.org/officeDocument/2006/relationships/hyperlink" Target="http://www.webometrics.info/en/detalles/lpc.th.ed" TargetMode="External"/><Relationship Id="rId19" Type="http://schemas.openxmlformats.org/officeDocument/2006/relationships/hyperlink" Target="http://www.webometrics.info/en/detalles/wu.ac.t" TargetMode="External"/><Relationship Id="rId14" Type="http://schemas.openxmlformats.org/officeDocument/2006/relationships/hyperlink" Target="http://www.webometrics.info/en/detalles/buu.ac.t" TargetMode="External"/><Relationship Id="rId30" Type="http://schemas.openxmlformats.org/officeDocument/2006/relationships/hyperlink" Target="http://www.webometrics.info/en/detalles/ubu.ac.t" TargetMode="External"/><Relationship Id="rId35" Type="http://schemas.openxmlformats.org/officeDocument/2006/relationships/hyperlink" Target="http://www.webometrics.info/en/detalles/mfu.ac.t" TargetMode="External"/><Relationship Id="rId56" Type="http://schemas.openxmlformats.org/officeDocument/2006/relationships/hyperlink" Target="http://www.webometrics.info/en/detalles/spu.ac.t" TargetMode="External"/><Relationship Id="rId77" Type="http://schemas.openxmlformats.org/officeDocument/2006/relationships/hyperlink" Target="http://www.webometrics.info/en/detalles/pnru.ac.t" TargetMode="External"/><Relationship Id="rId100" Type="http://schemas.openxmlformats.org/officeDocument/2006/relationships/hyperlink" Target="http://www.webometrics.info/en/detalles/rtafa.ac.t" TargetMode="External"/><Relationship Id="rId105" Type="http://schemas.openxmlformats.org/officeDocument/2006/relationships/hyperlink" Target="http://www.webometrics.info/en/detalles/siit.tu.ac.t" TargetMode="External"/><Relationship Id="rId126" Type="http://schemas.openxmlformats.org/officeDocument/2006/relationships/hyperlink" Target="http://www.webometrics.info/en/detalles/mukcc.ac.t" TargetMode="External"/><Relationship Id="rId147" Type="http://schemas.openxmlformats.org/officeDocument/2006/relationships/hyperlink" Target="http://www.webometrics.info/en/detalles/thonburi-u.ac.t" TargetMode="External"/><Relationship Id="rId168" Type="http://schemas.openxmlformats.org/officeDocument/2006/relationships/hyperlink" Target="http://www.webometrics.info/en/detalles/stcc.ac.t" TargetMode="External"/><Relationship Id="rId8" Type="http://schemas.openxmlformats.org/officeDocument/2006/relationships/hyperlink" Target="http://www.webometrics.info/en/detalles/kku.ac.t" TargetMode="External"/><Relationship Id="rId51" Type="http://schemas.openxmlformats.org/officeDocument/2006/relationships/hyperlink" Target="http://www.webometrics.info/en/detalles/dpu.ac.t" TargetMode="External"/><Relationship Id="rId72" Type="http://schemas.openxmlformats.org/officeDocument/2006/relationships/hyperlink" Target="http://www.webometrics.info/en/detalles/bsru.ac.t" TargetMode="External"/><Relationship Id="rId93" Type="http://schemas.openxmlformats.org/officeDocument/2006/relationships/hyperlink" Target="http://www.webometrics.info/en/detalles/kbu.ac.t" TargetMode="External"/><Relationship Id="rId98" Type="http://schemas.openxmlformats.org/officeDocument/2006/relationships/hyperlink" Target="http://www.webometrics.info/en/detalles/northcm.ac.t" TargetMode="External"/><Relationship Id="rId121" Type="http://schemas.openxmlformats.org/officeDocument/2006/relationships/hyperlink" Target="http://www.webometrics.info/en/detalles/pi.ac.t" TargetMode="External"/><Relationship Id="rId142" Type="http://schemas.openxmlformats.org/officeDocument/2006/relationships/hyperlink" Target="http://www.webometrics.info/en/detalles/pim.ac.t" TargetMode="External"/><Relationship Id="rId163" Type="http://schemas.openxmlformats.org/officeDocument/2006/relationships/hyperlink" Target="http://www.webometrics.info/en/detalles/tuct.ac.t" TargetMode="External"/><Relationship Id="rId184" Type="http://schemas.openxmlformats.org/officeDocument/2006/relationships/hyperlink" Target="http://www.webometrics.info/en/detalles/sk-cc.ac.t" TargetMode="External"/><Relationship Id="rId189" Type="http://schemas.openxmlformats.org/officeDocument/2006/relationships/hyperlink" Target="http://www.webometrics.info/en/detalles/bangkok.sae.ed" TargetMode="External"/><Relationship Id="rId3" Type="http://schemas.openxmlformats.org/officeDocument/2006/relationships/hyperlink" Target="http://www.webometrics.info/en/detalles/cmu.ac.t" TargetMode="External"/><Relationship Id="rId25" Type="http://schemas.openxmlformats.org/officeDocument/2006/relationships/hyperlink" Target="http://www.webometrics.info/en/detalles/ssru.ac.t" TargetMode="External"/><Relationship Id="rId46" Type="http://schemas.openxmlformats.org/officeDocument/2006/relationships/hyperlink" Target="http://www.webometrics.info/en/detalles/nida.ac.t" TargetMode="External"/><Relationship Id="rId67" Type="http://schemas.openxmlformats.org/officeDocument/2006/relationships/hyperlink" Target="http://www.webometrics.info/en/detalles/aru.ac.t" TargetMode="External"/><Relationship Id="rId116" Type="http://schemas.openxmlformats.org/officeDocument/2006/relationships/hyperlink" Target="http://www.webometrics.info/en/detalles/neu.ac.t" TargetMode="External"/><Relationship Id="rId137" Type="http://schemas.openxmlformats.org/officeDocument/2006/relationships/hyperlink" Target="http://www.webometrics.info/en/detalles/webster.ac.t" TargetMode="External"/><Relationship Id="rId158" Type="http://schemas.openxmlformats.org/officeDocument/2006/relationships/hyperlink" Target="http://www.webometrics.info/en/detalles/scphub.ac.t" TargetMode="External"/><Relationship Id="rId20" Type="http://schemas.openxmlformats.org/officeDocument/2006/relationships/hyperlink" Target="http://www.webometrics.info/en/detalles/ru.ac.t" TargetMode="External"/><Relationship Id="rId41" Type="http://schemas.openxmlformats.org/officeDocument/2006/relationships/hyperlink" Target="http://www.webometrics.info/en/detalles/uru.ac.t" TargetMode="External"/><Relationship Id="rId62" Type="http://schemas.openxmlformats.org/officeDocument/2006/relationships/hyperlink" Target="http://www.webometrics.info/en/detalles/dru.ac.t" TargetMode="External"/><Relationship Id="rId83" Type="http://schemas.openxmlformats.org/officeDocument/2006/relationships/hyperlink" Target="http://www.webometrics.info/en/detalles/sru.ac.t" TargetMode="External"/><Relationship Id="rId88" Type="http://schemas.openxmlformats.org/officeDocument/2006/relationships/hyperlink" Target="http://www.webometrics.info/en/detalles/snru.ac.t" TargetMode="External"/><Relationship Id="rId111" Type="http://schemas.openxmlformats.org/officeDocument/2006/relationships/hyperlink" Target="http://www.webometrics.info/en/detalles/christian.ac.t" TargetMode="External"/><Relationship Id="rId132" Type="http://schemas.openxmlformats.org/officeDocument/2006/relationships/hyperlink" Target="http://www.webometrics.info/en/detalles/jgsee.kmutt.ac.t" TargetMode="External"/><Relationship Id="rId153" Type="http://schemas.openxmlformats.org/officeDocument/2006/relationships/hyperlink" Target="http://www.webometrics.info/en/detalles/asianust.ac.t" TargetMode="External"/><Relationship Id="rId174" Type="http://schemas.openxmlformats.org/officeDocument/2006/relationships/hyperlink" Target="http://www.webometrics.info/en/detalles/satitcmu.ac.t" TargetMode="External"/><Relationship Id="rId179" Type="http://schemas.openxmlformats.org/officeDocument/2006/relationships/hyperlink" Target="http://www.webometrics.info/en/detalles/skcc.ac.t" TargetMode="External"/><Relationship Id="rId190" Type="http://schemas.openxmlformats.org/officeDocument/2006/relationships/hyperlink" Target="http://www.webometrics.info/en/detalles/nbcc.ac.t" TargetMode="External"/><Relationship Id="rId15" Type="http://schemas.openxmlformats.org/officeDocument/2006/relationships/hyperlink" Target="http://www.webometrics.info/en/detalles/kmutt.ac.t" TargetMode="External"/><Relationship Id="rId36" Type="http://schemas.openxmlformats.org/officeDocument/2006/relationships/hyperlink" Target="http://www.webometrics.info/en/detalles/mut.ac.t" TargetMode="External"/><Relationship Id="rId57" Type="http://schemas.openxmlformats.org/officeDocument/2006/relationships/hyperlink" Target="http://www.webometrics.info/en/detalles/vu.ac.t" TargetMode="External"/><Relationship Id="rId106" Type="http://schemas.openxmlformats.org/officeDocument/2006/relationships/hyperlink" Target="http://www.webometrics.info/en/detalles/ptu.ac.t" TargetMode="External"/><Relationship Id="rId127" Type="http://schemas.openxmlformats.org/officeDocument/2006/relationships/hyperlink" Target="http://www.webometrics.info/en/detalles/stamford.ed" TargetMode="External"/><Relationship Id="rId10" Type="http://schemas.openxmlformats.org/officeDocument/2006/relationships/hyperlink" Target="http://www.webometrics.info/en/detalles/ku.ac.t" TargetMode="External"/><Relationship Id="rId31" Type="http://schemas.openxmlformats.org/officeDocument/2006/relationships/hyperlink" Target="http://www.webometrics.info/en/detalles/tsu.ac.t" TargetMode="External"/><Relationship Id="rId52" Type="http://schemas.openxmlformats.org/officeDocument/2006/relationships/hyperlink" Target="http://www.webometrics.info/en/detalles/stou.ac.t" TargetMode="External"/><Relationship Id="rId73" Type="http://schemas.openxmlformats.org/officeDocument/2006/relationships/hyperlink" Target="http://www.webometrics.info/en/detalles/slc.ac.t" TargetMode="External"/><Relationship Id="rId78" Type="http://schemas.openxmlformats.org/officeDocument/2006/relationships/hyperlink" Target="http://www.webometrics.info/en/detalles/rtanc.ac.t" TargetMode="External"/><Relationship Id="rId94" Type="http://schemas.openxmlformats.org/officeDocument/2006/relationships/hyperlink" Target="http://www.webometrics.info/en/detalles/nstru.ac.t" TargetMode="External"/><Relationship Id="rId99" Type="http://schemas.openxmlformats.org/officeDocument/2006/relationships/hyperlink" Target="http://www.webometrics.info/en/detalles/rtu.ac.t" TargetMode="External"/><Relationship Id="rId101" Type="http://schemas.openxmlformats.org/officeDocument/2006/relationships/hyperlink" Target="http://www.webometrics.info/en/detalles/pbru.ac.t" TargetMode="External"/><Relationship Id="rId122" Type="http://schemas.openxmlformats.org/officeDocument/2006/relationships/hyperlink" Target="http://www.webometrics.info/en/detalles/muic.mahidol.ac.t" TargetMode="External"/><Relationship Id="rId143" Type="http://schemas.openxmlformats.org/officeDocument/2006/relationships/hyperlink" Target="http://www.webometrics.info/en/detalles/pcm.ac.t" TargetMode="External"/><Relationship Id="rId148" Type="http://schemas.openxmlformats.org/officeDocument/2006/relationships/hyperlink" Target="http://www.webometrics.info/en/detalles/nation.ac.t" TargetMode="External"/><Relationship Id="rId164" Type="http://schemas.openxmlformats.org/officeDocument/2006/relationships/hyperlink" Target="http://www.webometrics.info/en/detalles/cgi.ac.t" TargetMode="External"/><Relationship Id="rId169" Type="http://schemas.openxmlformats.org/officeDocument/2006/relationships/hyperlink" Target="http://www.webometrics.info/en/detalles/nc.rtaf.mi.t" TargetMode="External"/><Relationship Id="rId185" Type="http://schemas.openxmlformats.org/officeDocument/2006/relationships/hyperlink" Target="http://www.webometrics.info/en/detalles/mcc.ac.t" TargetMode="External"/><Relationship Id="rId4" Type="http://schemas.openxmlformats.org/officeDocument/2006/relationships/image" Target="../media/image8.jpeg"/><Relationship Id="rId9" Type="http://schemas.openxmlformats.org/officeDocument/2006/relationships/hyperlink" Target="http://www.webometrics.info/en/detalles/kmitl.ac.t" TargetMode="External"/><Relationship Id="rId180" Type="http://schemas.openxmlformats.org/officeDocument/2006/relationships/hyperlink" Target="http://www.webometrics.info/en/detalles/polytechnic.ac.t" TargetMode="External"/></Relationships>
</file>

<file path=xl/drawings/drawing1.xml><?xml version="1.0" encoding="utf-8"?>
<xdr:wsDr xmlns:xdr="http://schemas.openxmlformats.org/drawingml/2006/spreadsheetDrawing" xmlns:a="http://schemas.openxmlformats.org/drawingml/2006/main">
  <xdr:oneCellAnchor>
    <xdr:from>
      <xdr:col>16</xdr:col>
      <xdr:colOff>180975</xdr:colOff>
      <xdr:row>16</xdr:row>
      <xdr:rowOff>1281112</xdr:rowOff>
    </xdr:from>
    <xdr:ext cx="1447800" cy="377563"/>
    <xdr:sp macro="" textlink="">
      <xdr:nvSpPr>
        <xdr:cNvPr id="2" name="TextBox 1"/>
        <xdr:cNvSpPr txBox="1"/>
      </xdr:nvSpPr>
      <xdr:spPr>
        <a:xfrm>
          <a:off x="10432256" y="14444662"/>
          <a:ext cx="1447800" cy="40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b="0" i="0">
              <a:latin typeface="Cambria Math"/>
            </a:rPr>
            <a:t>170/913</a:t>
          </a:r>
          <a:r>
            <a:rPr lang="en-US" sz="1000" b="0" i="0">
              <a:latin typeface="Cambria Math"/>
            </a:rPr>
            <a:t>  𝑥  100=</a:t>
          </a:r>
          <a:r>
            <a:rPr lang="th-TH" sz="1000" b="0" i="0">
              <a:latin typeface="Cambria Math"/>
            </a:rPr>
            <a:t>18.62</a:t>
          </a:r>
          <a:endParaRPr lang="th-TH" sz="1000"/>
        </a:p>
      </xdr:txBody>
    </xdr:sp>
    <xdr:clientData/>
  </xdr:oneCellAnchor>
  <xdr:oneCellAnchor>
    <xdr:from>
      <xdr:col>16</xdr:col>
      <xdr:colOff>219075</xdr:colOff>
      <xdr:row>18</xdr:row>
      <xdr:rowOff>1057275</xdr:rowOff>
    </xdr:from>
    <xdr:ext cx="1447800" cy="405880"/>
    <xdr:sp macro="" textlink="">
      <xdr:nvSpPr>
        <xdr:cNvPr id="3" name="TextBox 2"/>
        <xdr:cNvSpPr txBox="1"/>
      </xdr:nvSpPr>
      <xdr:spPr>
        <a:xfrm>
          <a:off x="10470356" y="19178588"/>
          <a:ext cx="1447800" cy="40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b="0" i="0">
              <a:latin typeface="Cambria Math"/>
            </a:rPr>
            <a:t>264/332</a:t>
          </a:r>
          <a:r>
            <a:rPr lang="en-US" sz="1000" b="0" i="0">
              <a:latin typeface="Cambria Math"/>
            </a:rPr>
            <a:t>  𝑥  100=</a:t>
          </a:r>
          <a:r>
            <a:rPr lang="th-TH" sz="1000" b="0" i="0">
              <a:latin typeface="Cambria Math"/>
            </a:rPr>
            <a:t>79.52</a:t>
          </a:r>
          <a:endParaRPr lang="th-TH" sz="1000"/>
        </a:p>
      </xdr:txBody>
    </xdr:sp>
    <xdr:clientData/>
  </xdr:oneCellAnchor>
  <xdr:oneCellAnchor>
    <xdr:from>
      <xdr:col>16</xdr:col>
      <xdr:colOff>123825</xdr:colOff>
      <xdr:row>20</xdr:row>
      <xdr:rowOff>1476375</xdr:rowOff>
    </xdr:from>
    <xdr:ext cx="1447800" cy="405880"/>
    <xdr:sp macro="" textlink="">
      <xdr:nvSpPr>
        <xdr:cNvPr id="4" name="TextBox 3"/>
        <xdr:cNvSpPr txBox="1"/>
      </xdr:nvSpPr>
      <xdr:spPr>
        <a:xfrm>
          <a:off x="10375106" y="27205781"/>
          <a:ext cx="1447800" cy="40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b="0" i="0">
              <a:latin typeface="Cambria Math"/>
            </a:rPr>
            <a:t>312/954</a:t>
          </a:r>
          <a:r>
            <a:rPr lang="en-US" sz="1000" b="0" i="0">
              <a:latin typeface="Cambria Math"/>
            </a:rPr>
            <a:t>  𝑥  100=</a:t>
          </a:r>
          <a:r>
            <a:rPr lang="th-TH" sz="1000" b="0" i="0">
              <a:latin typeface="Cambria Math"/>
            </a:rPr>
            <a:t>32.70</a:t>
          </a:r>
          <a:endParaRPr lang="th-TH" sz="10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298450</xdr:colOff>
      <xdr:row>11</xdr:row>
      <xdr:rowOff>1506537</xdr:rowOff>
    </xdr:from>
    <xdr:ext cx="1447800" cy="396441"/>
    <xdr:sp macro="" textlink="">
      <xdr:nvSpPr>
        <xdr:cNvPr id="8" name="TextBox 7"/>
        <xdr:cNvSpPr txBox="1"/>
      </xdr:nvSpPr>
      <xdr:spPr>
        <a:xfrm>
          <a:off x="10599057" y="5262108"/>
          <a:ext cx="1447800" cy="40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b="0" i="0">
              <a:latin typeface="Cambria Math"/>
            </a:rPr>
            <a:t>243/913</a:t>
          </a:r>
          <a:r>
            <a:rPr lang="en-US" sz="1000" b="0" i="0">
              <a:latin typeface="Cambria Math"/>
            </a:rPr>
            <a:t>  𝑥  100=</a:t>
          </a:r>
          <a:r>
            <a:rPr lang="th-TH" sz="1000" b="0" i="0">
              <a:latin typeface="Cambria Math"/>
            </a:rPr>
            <a:t>26.62</a:t>
          </a:r>
          <a:endParaRPr lang="th-TH" sz="1000"/>
        </a:p>
      </xdr:txBody>
    </xdr:sp>
    <xdr:clientData/>
  </xdr:oneCellAnchor>
  <xdr:twoCellAnchor editAs="oneCell">
    <xdr:from>
      <xdr:col>15</xdr:col>
      <xdr:colOff>438150</xdr:colOff>
      <xdr:row>20</xdr:row>
      <xdr:rowOff>1162050</xdr:rowOff>
    </xdr:from>
    <xdr:to>
      <xdr:col>15</xdr:col>
      <xdr:colOff>2505075</xdr:colOff>
      <xdr:row>20</xdr:row>
      <xdr:rowOff>2924175</xdr:rowOff>
    </xdr:to>
    <xdr:pic>
      <xdr:nvPicPr>
        <xdr:cNvPr id="1187186" name="Picture 13"/>
        <xdr:cNvPicPr>
          <a:picLocks noChangeAspect="1"/>
        </xdr:cNvPicPr>
      </xdr:nvPicPr>
      <xdr:blipFill>
        <a:blip xmlns:r="http://schemas.openxmlformats.org/officeDocument/2006/relationships" r:embed="rId1" cstate="print"/>
        <a:srcRect l="7207" t="23360" r="71649" b="41386"/>
        <a:stretch>
          <a:fillRect/>
        </a:stretch>
      </xdr:blipFill>
      <xdr:spPr bwMode="auto">
        <a:xfrm>
          <a:off x="7658100" y="22488525"/>
          <a:ext cx="2066925" cy="1762125"/>
        </a:xfrm>
        <a:prstGeom prst="rect">
          <a:avLst/>
        </a:prstGeom>
        <a:noFill/>
        <a:ln w="9525">
          <a:noFill/>
          <a:miter lim="800000"/>
          <a:headEnd/>
          <a:tailEnd/>
        </a:ln>
      </xdr:spPr>
    </xdr:pic>
    <xdr:clientData/>
  </xdr:twoCellAnchor>
  <xdr:twoCellAnchor editAs="oneCell">
    <xdr:from>
      <xdr:col>15</xdr:col>
      <xdr:colOff>381000</xdr:colOff>
      <xdr:row>24</xdr:row>
      <xdr:rowOff>885825</xdr:rowOff>
    </xdr:from>
    <xdr:to>
      <xdr:col>15</xdr:col>
      <xdr:colOff>2733675</xdr:colOff>
      <xdr:row>24</xdr:row>
      <xdr:rowOff>4162425</xdr:rowOff>
    </xdr:to>
    <xdr:pic>
      <xdr:nvPicPr>
        <xdr:cNvPr id="1187187" name="Picture 14"/>
        <xdr:cNvPicPr>
          <a:picLocks noChangeAspect="1"/>
        </xdr:cNvPicPr>
      </xdr:nvPicPr>
      <xdr:blipFill>
        <a:blip xmlns:r="http://schemas.openxmlformats.org/officeDocument/2006/relationships" r:embed="rId2" cstate="print"/>
        <a:srcRect l="58482" t="23235" r="18681" b="19048"/>
        <a:stretch>
          <a:fillRect/>
        </a:stretch>
      </xdr:blipFill>
      <xdr:spPr bwMode="auto">
        <a:xfrm>
          <a:off x="7600950" y="36042600"/>
          <a:ext cx="2352675" cy="3276600"/>
        </a:xfrm>
        <a:prstGeom prst="rect">
          <a:avLst/>
        </a:prstGeom>
        <a:noFill/>
        <a:ln w="9525">
          <a:noFill/>
          <a:miter lim="800000"/>
          <a:headEnd/>
          <a:tailEnd/>
        </a:ln>
      </xdr:spPr>
    </xdr:pic>
    <xdr:clientData/>
  </xdr:twoCellAnchor>
  <xdr:twoCellAnchor editAs="oneCell">
    <xdr:from>
      <xdr:col>15</xdr:col>
      <xdr:colOff>457200</xdr:colOff>
      <xdr:row>11</xdr:row>
      <xdr:rowOff>685800</xdr:rowOff>
    </xdr:from>
    <xdr:to>
      <xdr:col>15</xdr:col>
      <xdr:colOff>2752725</xdr:colOff>
      <xdr:row>11</xdr:row>
      <xdr:rowOff>3781425</xdr:rowOff>
    </xdr:to>
    <xdr:pic>
      <xdr:nvPicPr>
        <xdr:cNvPr id="1187188" name="Picture 18"/>
        <xdr:cNvPicPr>
          <a:picLocks noChangeAspect="1"/>
        </xdr:cNvPicPr>
      </xdr:nvPicPr>
      <xdr:blipFill>
        <a:blip xmlns:r="http://schemas.openxmlformats.org/officeDocument/2006/relationships" r:embed="rId3" cstate="print"/>
        <a:srcRect l="7561" t="22829" r="66284" b="9969"/>
        <a:stretch>
          <a:fillRect/>
        </a:stretch>
      </xdr:blipFill>
      <xdr:spPr bwMode="auto">
        <a:xfrm>
          <a:off x="7677150" y="4419600"/>
          <a:ext cx="2295525" cy="3095625"/>
        </a:xfrm>
        <a:prstGeom prst="rect">
          <a:avLst/>
        </a:prstGeom>
        <a:noFill/>
        <a:ln w="9525">
          <a:noFill/>
          <a:miter lim="800000"/>
          <a:headEnd/>
          <a:tailEnd/>
        </a:ln>
      </xdr:spPr>
    </xdr:pic>
    <xdr:clientData/>
  </xdr:twoCellAnchor>
  <xdr:twoCellAnchor editAs="oneCell">
    <xdr:from>
      <xdr:col>15</xdr:col>
      <xdr:colOff>438150</xdr:colOff>
      <xdr:row>20</xdr:row>
      <xdr:rowOff>1162050</xdr:rowOff>
    </xdr:from>
    <xdr:to>
      <xdr:col>15</xdr:col>
      <xdr:colOff>2905125</xdr:colOff>
      <xdr:row>20</xdr:row>
      <xdr:rowOff>2952750</xdr:rowOff>
    </xdr:to>
    <xdr:pic>
      <xdr:nvPicPr>
        <xdr:cNvPr id="1187189" name="Picture 9"/>
        <xdr:cNvPicPr>
          <a:picLocks noChangeAspect="1"/>
        </xdr:cNvPicPr>
      </xdr:nvPicPr>
      <xdr:blipFill>
        <a:blip xmlns:r="http://schemas.openxmlformats.org/officeDocument/2006/relationships" r:embed="rId4" cstate="print"/>
        <a:srcRect l="8002" t="23940" r="71184" b="48994"/>
        <a:stretch>
          <a:fillRect/>
        </a:stretch>
      </xdr:blipFill>
      <xdr:spPr bwMode="auto">
        <a:xfrm>
          <a:off x="7658100" y="22488525"/>
          <a:ext cx="2466975" cy="1790700"/>
        </a:xfrm>
        <a:prstGeom prst="rect">
          <a:avLst/>
        </a:prstGeom>
        <a:noFill/>
        <a:ln w="9525">
          <a:noFill/>
          <a:miter lim="800000"/>
          <a:headEnd/>
          <a:tailEnd/>
        </a:ln>
      </xdr:spPr>
    </xdr:pic>
    <xdr:clientData/>
  </xdr:twoCellAnchor>
  <xdr:twoCellAnchor editAs="oneCell">
    <xdr:from>
      <xdr:col>15</xdr:col>
      <xdr:colOff>428625</xdr:colOff>
      <xdr:row>14</xdr:row>
      <xdr:rowOff>895350</xdr:rowOff>
    </xdr:from>
    <xdr:to>
      <xdr:col>15</xdr:col>
      <xdr:colOff>2638425</xdr:colOff>
      <xdr:row>14</xdr:row>
      <xdr:rowOff>3819525</xdr:rowOff>
    </xdr:to>
    <xdr:pic>
      <xdr:nvPicPr>
        <xdr:cNvPr id="1187190" name="Picture 11"/>
        <xdr:cNvPicPr>
          <a:picLocks noChangeAspect="1"/>
        </xdr:cNvPicPr>
      </xdr:nvPicPr>
      <xdr:blipFill>
        <a:blip xmlns:r="http://schemas.openxmlformats.org/officeDocument/2006/relationships" r:embed="rId5" cstate="print"/>
        <a:srcRect l="8002" t="27338" r="65935" b="11433"/>
        <a:stretch>
          <a:fillRect/>
        </a:stretch>
      </xdr:blipFill>
      <xdr:spPr bwMode="auto">
        <a:xfrm>
          <a:off x="7648575" y="10972800"/>
          <a:ext cx="2209800" cy="2924175"/>
        </a:xfrm>
        <a:prstGeom prst="rect">
          <a:avLst/>
        </a:prstGeom>
        <a:noFill/>
        <a:ln w="9525">
          <a:noFill/>
          <a:miter lim="800000"/>
          <a:headEnd/>
          <a:tailEnd/>
        </a:ln>
      </xdr:spPr>
    </xdr:pic>
    <xdr:clientData/>
  </xdr:twoCellAnchor>
  <xdr:twoCellAnchor editAs="oneCell">
    <xdr:from>
      <xdr:col>15</xdr:col>
      <xdr:colOff>628650</xdr:colOff>
      <xdr:row>25</xdr:row>
      <xdr:rowOff>1219200</xdr:rowOff>
    </xdr:from>
    <xdr:to>
      <xdr:col>15</xdr:col>
      <xdr:colOff>3000375</xdr:colOff>
      <xdr:row>25</xdr:row>
      <xdr:rowOff>4229100</xdr:rowOff>
    </xdr:to>
    <xdr:pic>
      <xdr:nvPicPr>
        <xdr:cNvPr id="1187191" name="Picture 15"/>
        <xdr:cNvPicPr>
          <a:picLocks noChangeAspect="1"/>
        </xdr:cNvPicPr>
      </xdr:nvPicPr>
      <xdr:blipFill>
        <a:blip xmlns:r="http://schemas.openxmlformats.org/officeDocument/2006/relationships" r:embed="rId6" cstate="print"/>
        <a:srcRect l="7626" t="23225" r="66995" b="15990"/>
        <a:stretch>
          <a:fillRect/>
        </a:stretch>
      </xdr:blipFill>
      <xdr:spPr bwMode="auto">
        <a:xfrm>
          <a:off x="7848600" y="40719375"/>
          <a:ext cx="2371725" cy="3009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16</xdr:col>
      <xdr:colOff>298450</xdr:colOff>
      <xdr:row>11</xdr:row>
      <xdr:rowOff>1506537</xdr:rowOff>
    </xdr:from>
    <xdr:ext cx="1447800" cy="405880"/>
    <xdr:sp macro="" textlink="">
      <xdr:nvSpPr>
        <xdr:cNvPr id="2" name="TextBox 1"/>
        <xdr:cNvSpPr txBox="1"/>
      </xdr:nvSpPr>
      <xdr:spPr>
        <a:xfrm>
          <a:off x="10626271" y="5452608"/>
          <a:ext cx="1447800" cy="40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b="0" i="0">
              <a:latin typeface="Cambria Math"/>
            </a:rPr>
            <a:t>243/913</a:t>
          </a:r>
          <a:r>
            <a:rPr lang="en-US" sz="1000" b="0" i="0">
              <a:latin typeface="Cambria Math"/>
            </a:rPr>
            <a:t>  𝑥  100=</a:t>
          </a:r>
          <a:r>
            <a:rPr lang="th-TH" sz="1000" b="0" i="0">
              <a:latin typeface="Cambria Math"/>
            </a:rPr>
            <a:t>26.62</a:t>
          </a:r>
          <a:endParaRPr lang="th-TH" sz="1000"/>
        </a:p>
      </xdr:txBody>
    </xdr:sp>
    <xdr:clientData/>
  </xdr:oneCellAnchor>
  <xdr:twoCellAnchor editAs="oneCell">
    <xdr:from>
      <xdr:col>15</xdr:col>
      <xdr:colOff>438150</xdr:colOff>
      <xdr:row>20</xdr:row>
      <xdr:rowOff>1162050</xdr:rowOff>
    </xdr:from>
    <xdr:to>
      <xdr:col>15</xdr:col>
      <xdr:colOff>2505075</xdr:colOff>
      <xdr:row>20</xdr:row>
      <xdr:rowOff>2924175</xdr:rowOff>
    </xdr:to>
    <xdr:pic>
      <xdr:nvPicPr>
        <xdr:cNvPr id="1188210" name="Picture 2"/>
        <xdr:cNvPicPr>
          <a:picLocks noChangeAspect="1"/>
        </xdr:cNvPicPr>
      </xdr:nvPicPr>
      <xdr:blipFill>
        <a:blip xmlns:r="http://schemas.openxmlformats.org/officeDocument/2006/relationships" r:embed="rId1" cstate="print"/>
        <a:srcRect l="7207" t="23360" r="71649" b="41386"/>
        <a:stretch>
          <a:fillRect/>
        </a:stretch>
      </xdr:blipFill>
      <xdr:spPr bwMode="auto">
        <a:xfrm>
          <a:off x="7686675" y="27079575"/>
          <a:ext cx="2066925" cy="1762125"/>
        </a:xfrm>
        <a:prstGeom prst="rect">
          <a:avLst/>
        </a:prstGeom>
        <a:noFill/>
        <a:ln w="9525">
          <a:noFill/>
          <a:miter lim="800000"/>
          <a:headEnd/>
          <a:tailEnd/>
        </a:ln>
      </xdr:spPr>
    </xdr:pic>
    <xdr:clientData/>
  </xdr:twoCellAnchor>
  <xdr:twoCellAnchor editAs="oneCell">
    <xdr:from>
      <xdr:col>15</xdr:col>
      <xdr:colOff>381000</xdr:colOff>
      <xdr:row>24</xdr:row>
      <xdr:rowOff>885825</xdr:rowOff>
    </xdr:from>
    <xdr:to>
      <xdr:col>15</xdr:col>
      <xdr:colOff>2733675</xdr:colOff>
      <xdr:row>24</xdr:row>
      <xdr:rowOff>4162425</xdr:rowOff>
    </xdr:to>
    <xdr:pic>
      <xdr:nvPicPr>
        <xdr:cNvPr id="1188211" name="Picture 3"/>
        <xdr:cNvPicPr>
          <a:picLocks noChangeAspect="1"/>
        </xdr:cNvPicPr>
      </xdr:nvPicPr>
      <xdr:blipFill>
        <a:blip xmlns:r="http://schemas.openxmlformats.org/officeDocument/2006/relationships" r:embed="rId2" cstate="print"/>
        <a:srcRect l="58482" t="23235" r="18681" b="19048"/>
        <a:stretch>
          <a:fillRect/>
        </a:stretch>
      </xdr:blipFill>
      <xdr:spPr bwMode="auto">
        <a:xfrm>
          <a:off x="7629525" y="40633650"/>
          <a:ext cx="2352675" cy="3276600"/>
        </a:xfrm>
        <a:prstGeom prst="rect">
          <a:avLst/>
        </a:prstGeom>
        <a:noFill/>
        <a:ln w="9525">
          <a:noFill/>
          <a:miter lim="800000"/>
          <a:headEnd/>
          <a:tailEnd/>
        </a:ln>
      </xdr:spPr>
    </xdr:pic>
    <xdr:clientData/>
  </xdr:twoCellAnchor>
  <xdr:twoCellAnchor editAs="oneCell">
    <xdr:from>
      <xdr:col>15</xdr:col>
      <xdr:colOff>457200</xdr:colOff>
      <xdr:row>11</xdr:row>
      <xdr:rowOff>676275</xdr:rowOff>
    </xdr:from>
    <xdr:to>
      <xdr:col>15</xdr:col>
      <xdr:colOff>2752725</xdr:colOff>
      <xdr:row>11</xdr:row>
      <xdr:rowOff>3762375</xdr:rowOff>
    </xdr:to>
    <xdr:pic>
      <xdr:nvPicPr>
        <xdr:cNvPr id="1188212" name="Picture 4"/>
        <xdr:cNvPicPr>
          <a:picLocks noChangeAspect="1"/>
        </xdr:cNvPicPr>
      </xdr:nvPicPr>
      <xdr:blipFill>
        <a:blip xmlns:r="http://schemas.openxmlformats.org/officeDocument/2006/relationships" r:embed="rId3" cstate="print"/>
        <a:srcRect l="7561" t="22829" r="66284" b="9969"/>
        <a:stretch>
          <a:fillRect/>
        </a:stretch>
      </xdr:blipFill>
      <xdr:spPr bwMode="auto">
        <a:xfrm>
          <a:off x="7705725" y="4248150"/>
          <a:ext cx="2295525" cy="3086100"/>
        </a:xfrm>
        <a:prstGeom prst="rect">
          <a:avLst/>
        </a:prstGeom>
        <a:noFill/>
        <a:ln w="9525">
          <a:noFill/>
          <a:miter lim="800000"/>
          <a:headEnd/>
          <a:tailEnd/>
        </a:ln>
      </xdr:spPr>
    </xdr:pic>
    <xdr:clientData/>
  </xdr:twoCellAnchor>
  <xdr:twoCellAnchor editAs="oneCell">
    <xdr:from>
      <xdr:col>15</xdr:col>
      <xdr:colOff>438150</xdr:colOff>
      <xdr:row>20</xdr:row>
      <xdr:rowOff>1162050</xdr:rowOff>
    </xdr:from>
    <xdr:to>
      <xdr:col>15</xdr:col>
      <xdr:colOff>2905125</xdr:colOff>
      <xdr:row>20</xdr:row>
      <xdr:rowOff>2952750</xdr:rowOff>
    </xdr:to>
    <xdr:pic>
      <xdr:nvPicPr>
        <xdr:cNvPr id="1188213" name="Picture 5"/>
        <xdr:cNvPicPr>
          <a:picLocks noChangeAspect="1"/>
        </xdr:cNvPicPr>
      </xdr:nvPicPr>
      <xdr:blipFill>
        <a:blip xmlns:r="http://schemas.openxmlformats.org/officeDocument/2006/relationships" r:embed="rId4" cstate="print"/>
        <a:srcRect l="8002" t="23940" r="71184" b="48994"/>
        <a:stretch>
          <a:fillRect/>
        </a:stretch>
      </xdr:blipFill>
      <xdr:spPr bwMode="auto">
        <a:xfrm>
          <a:off x="7686675" y="27079575"/>
          <a:ext cx="2466975" cy="1790700"/>
        </a:xfrm>
        <a:prstGeom prst="rect">
          <a:avLst/>
        </a:prstGeom>
        <a:noFill/>
        <a:ln w="9525">
          <a:noFill/>
          <a:miter lim="800000"/>
          <a:headEnd/>
          <a:tailEnd/>
        </a:ln>
      </xdr:spPr>
    </xdr:pic>
    <xdr:clientData/>
  </xdr:twoCellAnchor>
  <xdr:twoCellAnchor editAs="oneCell">
    <xdr:from>
      <xdr:col>15</xdr:col>
      <xdr:colOff>428625</xdr:colOff>
      <xdr:row>14</xdr:row>
      <xdr:rowOff>895350</xdr:rowOff>
    </xdr:from>
    <xdr:to>
      <xdr:col>15</xdr:col>
      <xdr:colOff>2638425</xdr:colOff>
      <xdr:row>14</xdr:row>
      <xdr:rowOff>3819525</xdr:rowOff>
    </xdr:to>
    <xdr:pic>
      <xdr:nvPicPr>
        <xdr:cNvPr id="1188214" name="Picture 6"/>
        <xdr:cNvPicPr>
          <a:picLocks noChangeAspect="1"/>
        </xdr:cNvPicPr>
      </xdr:nvPicPr>
      <xdr:blipFill>
        <a:blip xmlns:r="http://schemas.openxmlformats.org/officeDocument/2006/relationships" r:embed="rId5" cstate="print"/>
        <a:srcRect l="8002" t="27338" r="65935" b="11433"/>
        <a:stretch>
          <a:fillRect/>
        </a:stretch>
      </xdr:blipFill>
      <xdr:spPr bwMode="auto">
        <a:xfrm>
          <a:off x="7677150" y="15563850"/>
          <a:ext cx="2209800" cy="2924175"/>
        </a:xfrm>
        <a:prstGeom prst="rect">
          <a:avLst/>
        </a:prstGeom>
        <a:noFill/>
        <a:ln w="9525">
          <a:noFill/>
          <a:miter lim="800000"/>
          <a:headEnd/>
          <a:tailEnd/>
        </a:ln>
      </xdr:spPr>
    </xdr:pic>
    <xdr:clientData/>
  </xdr:twoCellAnchor>
  <xdr:twoCellAnchor editAs="oneCell">
    <xdr:from>
      <xdr:col>15</xdr:col>
      <xdr:colOff>628650</xdr:colOff>
      <xdr:row>25</xdr:row>
      <xdr:rowOff>1219200</xdr:rowOff>
    </xdr:from>
    <xdr:to>
      <xdr:col>15</xdr:col>
      <xdr:colOff>3000375</xdr:colOff>
      <xdr:row>25</xdr:row>
      <xdr:rowOff>4229100</xdr:rowOff>
    </xdr:to>
    <xdr:pic>
      <xdr:nvPicPr>
        <xdr:cNvPr id="1188215" name="Picture 7"/>
        <xdr:cNvPicPr>
          <a:picLocks noChangeAspect="1"/>
        </xdr:cNvPicPr>
      </xdr:nvPicPr>
      <xdr:blipFill>
        <a:blip xmlns:r="http://schemas.openxmlformats.org/officeDocument/2006/relationships" r:embed="rId6" cstate="print"/>
        <a:srcRect l="7626" t="23225" r="66995" b="15990"/>
        <a:stretch>
          <a:fillRect/>
        </a:stretch>
      </xdr:blipFill>
      <xdr:spPr bwMode="auto">
        <a:xfrm>
          <a:off x="7877175" y="45310425"/>
          <a:ext cx="2371725" cy="3009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16</xdr:col>
      <xdr:colOff>190500</xdr:colOff>
      <xdr:row>11</xdr:row>
      <xdr:rowOff>885825</xdr:rowOff>
    </xdr:from>
    <xdr:ext cx="1447800" cy="1048523"/>
    <xdr:sp macro="" textlink="">
      <xdr:nvSpPr>
        <xdr:cNvPr id="7" name="TextBox 6"/>
        <xdr:cNvSpPr txBox="1"/>
      </xdr:nvSpPr>
      <xdr:spPr>
        <a:xfrm>
          <a:off x="10467975" y="4800600"/>
          <a:ext cx="1447800" cy="40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b="0" i="0">
              <a:latin typeface="Cambria Math"/>
            </a:rPr>
            <a:t>130</a:t>
          </a:r>
          <a:r>
            <a:rPr lang="th-TH" sz="1000" b="0" i="0">
              <a:latin typeface="Cambria Math"/>
            </a:rPr>
            <a:t>/5,314</a:t>
          </a:r>
          <a:r>
            <a:rPr lang="en-US" sz="1000" b="0" i="0">
              <a:latin typeface="Cambria Math"/>
            </a:rPr>
            <a:t>  𝑥  100=2.45</a:t>
          </a:r>
          <a:endParaRPr lang="th-TH" sz="1000"/>
        </a:p>
      </xdr:txBody>
    </xdr:sp>
    <xdr:clientData/>
  </xdr:oneCellAnchor>
  <xdr:oneCellAnchor>
    <xdr:from>
      <xdr:col>16</xdr:col>
      <xdr:colOff>200025</xdr:colOff>
      <xdr:row>21</xdr:row>
      <xdr:rowOff>1066800</xdr:rowOff>
    </xdr:from>
    <xdr:ext cx="1447800" cy="249107"/>
    <xdr:sp macro="" textlink="">
      <xdr:nvSpPr>
        <xdr:cNvPr id="10" name="TextBox 9"/>
        <xdr:cNvSpPr txBox="1"/>
      </xdr:nvSpPr>
      <xdr:spPr>
        <a:xfrm>
          <a:off x="10477500" y="25460325"/>
          <a:ext cx="1447800" cy="249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b="0" i="0">
              <a:latin typeface="Cambria Math"/>
            </a:rPr>
            <a:t>94</a:t>
          </a:r>
          <a:r>
            <a:rPr lang="th-TH" sz="1000" b="0" i="0">
              <a:latin typeface="Cambria Math"/>
            </a:rPr>
            <a:t>/1854</a:t>
          </a:r>
          <a:r>
            <a:rPr lang="en-US" sz="1000" b="0" i="0">
              <a:latin typeface="Cambria Math"/>
            </a:rPr>
            <a:t>  𝑥  100=5.07</a:t>
          </a:r>
          <a:endParaRPr lang="th-TH" sz="10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16</xdr:col>
      <xdr:colOff>142875</xdr:colOff>
      <xdr:row>11</xdr:row>
      <xdr:rowOff>733425</xdr:rowOff>
    </xdr:from>
    <xdr:ext cx="1447800" cy="424758"/>
    <xdr:sp macro="" textlink="">
      <xdr:nvSpPr>
        <xdr:cNvPr id="3" name="TextBox 2"/>
        <xdr:cNvSpPr txBox="1"/>
      </xdr:nvSpPr>
      <xdr:spPr>
        <a:xfrm>
          <a:off x="10420350" y="4276725"/>
          <a:ext cx="1447800" cy="405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b="0" i="0">
              <a:latin typeface="Cambria Math"/>
            </a:rPr>
            <a:t>1,198/1,854</a:t>
          </a:r>
          <a:r>
            <a:rPr lang="en-US" sz="1000" b="0" i="0">
              <a:latin typeface="Cambria Math"/>
            </a:rPr>
            <a:t>  𝑥  100=</a:t>
          </a:r>
          <a:r>
            <a:rPr lang="th-TH" sz="1000" b="0" i="0">
              <a:latin typeface="Cambria Math"/>
            </a:rPr>
            <a:t>64.62</a:t>
          </a:r>
          <a:endParaRPr lang="th-TH" sz="1000"/>
        </a:p>
      </xdr:txBody>
    </xdr:sp>
    <xdr:clientData/>
  </xdr:oneCellAnchor>
  <xdr:oneCellAnchor>
    <xdr:from>
      <xdr:col>16</xdr:col>
      <xdr:colOff>0</xdr:colOff>
      <xdr:row>20</xdr:row>
      <xdr:rowOff>47625</xdr:rowOff>
    </xdr:from>
    <xdr:ext cx="1924050" cy="627351"/>
    <xdr:sp macro="" textlink="">
      <xdr:nvSpPr>
        <xdr:cNvPr id="4" name="TextBox 3"/>
        <xdr:cNvSpPr txBox="1"/>
      </xdr:nvSpPr>
      <xdr:spPr>
        <a:xfrm>
          <a:off x="10277475" y="26422350"/>
          <a:ext cx="1924050" cy="627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a:solidFill>
                <a:srgbClr val="FF0000"/>
              </a:solidFill>
              <a:latin typeface="Angsana New" pitchFamily="18" charset="-34"/>
              <a:cs typeface="Angsana New" pitchFamily="18" charset="-34"/>
            </a:rPr>
            <a:t>งปม.</a:t>
          </a:r>
          <a:r>
            <a:rPr lang="th-TH" sz="1000" b="0" i="0">
              <a:solidFill>
                <a:srgbClr val="FF0000"/>
              </a:solidFill>
              <a:latin typeface="Cambria Math"/>
            </a:rPr>
            <a:t>1,290,940,900/1,516,900,043.20</a:t>
          </a:r>
          <a:r>
            <a:rPr lang="en-US" sz="1000" b="0" i="0">
              <a:solidFill>
                <a:srgbClr val="FF0000"/>
              </a:solidFill>
              <a:latin typeface="Cambria Math"/>
            </a:rPr>
            <a:t>  𝑥  100=85</a:t>
          </a:r>
          <a:endParaRPr lang="th-TH" sz="1000">
            <a:solidFill>
              <a:srgbClr val="FF0000"/>
            </a:solidFill>
            <a:latin typeface="Angsana New" pitchFamily="18" charset="-34"/>
            <a:cs typeface="Angsana New" pitchFamily="18" charset="-34"/>
          </a:endParaRPr>
        </a:p>
      </xdr:txBody>
    </xdr:sp>
    <xdr:clientData/>
  </xdr:oneCellAnchor>
  <xdr:oneCellAnchor>
    <xdr:from>
      <xdr:col>16</xdr:col>
      <xdr:colOff>9525</xdr:colOff>
      <xdr:row>20</xdr:row>
      <xdr:rowOff>447675</xdr:rowOff>
    </xdr:from>
    <xdr:ext cx="1924050" cy="601255"/>
    <xdr:sp macro="" textlink="">
      <xdr:nvSpPr>
        <xdr:cNvPr id="5" name="TextBox 4"/>
        <xdr:cNvSpPr txBox="1"/>
      </xdr:nvSpPr>
      <xdr:spPr>
        <a:xfrm>
          <a:off x="10287000" y="26822400"/>
          <a:ext cx="1924050" cy="601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a:solidFill>
                <a:srgbClr val="FF0000"/>
              </a:solidFill>
              <a:latin typeface="Angsana New" pitchFamily="18" charset="-34"/>
              <a:cs typeface="Angsana New" pitchFamily="18" charset="-34"/>
            </a:rPr>
            <a:t>เล่าเรียน</a:t>
          </a:r>
          <a:r>
            <a:rPr lang="th-TH" sz="1000" b="0" i="0">
              <a:solidFill>
                <a:srgbClr val="FF0000"/>
              </a:solidFill>
              <a:latin typeface="Cambria Math"/>
            </a:rPr>
            <a:t>177,534,655.20/1,516,900,043.20</a:t>
          </a:r>
          <a:r>
            <a:rPr lang="en-US" sz="1000" b="0" i="0">
              <a:solidFill>
                <a:srgbClr val="FF0000"/>
              </a:solidFill>
              <a:latin typeface="Cambria Math"/>
            </a:rPr>
            <a:t>  𝑥  100=12</a:t>
          </a:r>
          <a:endParaRPr lang="th-TH" sz="1000">
            <a:solidFill>
              <a:srgbClr val="FF0000"/>
            </a:solidFill>
            <a:latin typeface="Angsana New" pitchFamily="18" charset="-34"/>
            <a:cs typeface="Angsana New" pitchFamily="18" charset="-34"/>
          </a:endParaRPr>
        </a:p>
      </xdr:txBody>
    </xdr:sp>
    <xdr:clientData/>
  </xdr:oneCellAnchor>
  <xdr:oneCellAnchor>
    <xdr:from>
      <xdr:col>16</xdr:col>
      <xdr:colOff>28575</xdr:colOff>
      <xdr:row>20</xdr:row>
      <xdr:rowOff>857250</xdr:rowOff>
    </xdr:from>
    <xdr:ext cx="1924050" cy="596766"/>
    <xdr:sp macro="" textlink="">
      <xdr:nvSpPr>
        <xdr:cNvPr id="6" name="TextBox 5"/>
        <xdr:cNvSpPr txBox="1"/>
      </xdr:nvSpPr>
      <xdr:spPr>
        <a:xfrm>
          <a:off x="10306050" y="27231975"/>
          <a:ext cx="1924050" cy="5967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a:solidFill>
                <a:srgbClr val="FF0000"/>
              </a:solidFill>
              <a:latin typeface="Angsana New" pitchFamily="18" charset="-34"/>
              <a:cs typeface="Angsana New" pitchFamily="18" charset="-34"/>
            </a:rPr>
            <a:t>เล่าเรียน</a:t>
          </a:r>
          <a:r>
            <a:rPr lang="th-TH" sz="1000" b="0" i="0">
              <a:solidFill>
                <a:srgbClr val="FF0000"/>
              </a:solidFill>
              <a:latin typeface="Cambria Math"/>
            </a:rPr>
            <a:t>48,424,488/1,516,900,043.20</a:t>
          </a:r>
          <a:r>
            <a:rPr lang="en-US" sz="1000" b="0" i="0">
              <a:solidFill>
                <a:srgbClr val="FF0000"/>
              </a:solidFill>
              <a:latin typeface="Cambria Math"/>
            </a:rPr>
            <a:t>  𝑥  100=3</a:t>
          </a:r>
          <a:endParaRPr lang="th-TH" sz="1000">
            <a:solidFill>
              <a:srgbClr val="FF0000"/>
            </a:solidFill>
            <a:latin typeface="Angsana New" pitchFamily="18" charset="-34"/>
            <a:cs typeface="Angsana New" pitchFamily="18" charset="-34"/>
          </a:endParaRPr>
        </a:p>
      </xdr:txBody>
    </xdr:sp>
    <xdr:clientData/>
  </xdr:oneCellAnchor>
  <xdr:oneCellAnchor>
    <xdr:from>
      <xdr:col>16</xdr:col>
      <xdr:colOff>190500</xdr:colOff>
      <xdr:row>16</xdr:row>
      <xdr:rowOff>1085850</xdr:rowOff>
    </xdr:from>
    <xdr:ext cx="1447800" cy="249107"/>
    <xdr:sp macro="" textlink="">
      <xdr:nvSpPr>
        <xdr:cNvPr id="9" name="TextBox 8"/>
        <xdr:cNvSpPr txBox="1"/>
      </xdr:nvSpPr>
      <xdr:spPr>
        <a:xfrm>
          <a:off x="10467975" y="14478000"/>
          <a:ext cx="1447800" cy="249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000" b="0" i="0">
              <a:latin typeface="Cambria Math"/>
            </a:rPr>
            <a:t>6/674</a:t>
          </a:r>
          <a:r>
            <a:rPr lang="en-US" sz="1000" b="0" i="0">
              <a:latin typeface="Cambria Math"/>
            </a:rPr>
            <a:t>  𝑥  100=0.</a:t>
          </a:r>
          <a:r>
            <a:rPr lang="th-TH" sz="1000" b="0" i="0">
              <a:latin typeface="Cambria Math"/>
            </a:rPr>
            <a:t>89</a:t>
          </a:r>
          <a:endParaRPr lang="th-TH" sz="1000"/>
        </a:p>
      </xdr:txBody>
    </xdr:sp>
    <xdr:clientData/>
  </xdr:oneCellAnchor>
  <xdr:oneCellAnchor>
    <xdr:from>
      <xdr:col>15</xdr:col>
      <xdr:colOff>3076574</xdr:colOff>
      <xdr:row>19</xdr:row>
      <xdr:rowOff>0</xdr:rowOff>
    </xdr:from>
    <xdr:ext cx="1924051" cy="374461"/>
    <xdr:sp macro="" textlink="">
      <xdr:nvSpPr>
        <xdr:cNvPr id="11" name="TextBox 10"/>
        <xdr:cNvSpPr txBox="1"/>
      </xdr:nvSpPr>
      <xdr:spPr>
        <a:xfrm>
          <a:off x="10277474" y="22726650"/>
          <a:ext cx="1924051" cy="374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lang="th-TH" sz="1000" i="0">
              <a:latin typeface="Cambria Math"/>
            </a:rPr>
            <a:t>(</a:t>
          </a:r>
          <a:r>
            <a:rPr lang="th-TH" sz="1000" b="0" i="0">
              <a:latin typeface="Cambria Math"/>
            </a:rPr>
            <a:t>12,354,000−11,245,600)/</a:t>
          </a:r>
          <a:r>
            <a:rPr lang="th-TH" sz="1100" b="0" i="0">
              <a:solidFill>
                <a:schemeClr val="tx1"/>
              </a:solidFill>
              <a:effectLst/>
              <a:latin typeface="Cambria Math"/>
              <a:ea typeface="+mn-ea"/>
              <a:cs typeface="+mn-cs"/>
            </a:rPr>
            <a:t>12,354,000</a:t>
          </a:r>
          <a:r>
            <a:rPr lang="en-US" sz="1000" b="0" i="0">
              <a:latin typeface="Cambria Math"/>
            </a:rPr>
            <a:t> 𝑥  100=</a:t>
          </a:r>
          <a:r>
            <a:rPr lang="th-TH" sz="1000" b="0" i="0">
              <a:latin typeface="Cambria Math"/>
            </a:rPr>
            <a:t>8.97</a:t>
          </a:r>
          <a:endParaRPr lang="th-TH" sz="1000">
            <a:latin typeface="TH SarabunPSK" pitchFamily="34" charset="-34"/>
            <a:cs typeface="TH SarabunPSK" pitchFamily="34" charset="-34"/>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123825</xdr:colOff>
      <xdr:row>0</xdr:row>
      <xdr:rowOff>104775</xdr:rowOff>
    </xdr:to>
    <xdr:pic>
      <xdr:nvPicPr>
        <xdr:cNvPr id="1205995" name="Picture 1" descr="sort descending">
          <a:hlinkClick xmlns:r="http://schemas.openxmlformats.org/officeDocument/2006/relationships" r:id="rId1" tooltip="sort by World Rank"/>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 y="0"/>
          <a:ext cx="123825" cy="104775"/>
        </a:xfrm>
        <a:prstGeom prst="rect">
          <a:avLst/>
        </a:prstGeom>
        <a:noFill/>
        <a:ln w="9525">
          <a:noFill/>
          <a:miter lim="800000"/>
          <a:headEnd/>
          <a:tailEnd/>
        </a:ln>
      </xdr:spPr>
    </xdr:pic>
    <xdr:clientData/>
  </xdr:twoCellAnchor>
  <xdr:twoCellAnchor editAs="oneCell">
    <xdr:from>
      <xdr:col>3</xdr:col>
      <xdr:colOff>0</xdr:colOff>
      <xdr:row>1</xdr:row>
      <xdr:rowOff>0</xdr:rowOff>
    </xdr:from>
    <xdr:to>
      <xdr:col>3</xdr:col>
      <xdr:colOff>200025</xdr:colOff>
      <xdr:row>1</xdr:row>
      <xdr:rowOff>85725</xdr:rowOff>
    </xdr:to>
    <xdr:pic>
      <xdr:nvPicPr>
        <xdr:cNvPr id="1205996" name="Picture 2" descr="http://www.webometrics.info/sites/default/files/Details.jp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85775"/>
          <a:ext cx="200025" cy="857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200025</xdr:colOff>
      <xdr:row>2</xdr:row>
      <xdr:rowOff>85725</xdr:rowOff>
    </xdr:to>
    <xdr:pic>
      <xdr:nvPicPr>
        <xdr:cNvPr id="1205997" name="Picture 3" descr="http://www.webometrics.info/sites/default/files/Details.jpg">
          <a:hlinkClick xmlns:r="http://schemas.openxmlformats.org/officeDocument/2006/relationships" r:id="rId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742950"/>
          <a:ext cx="200025" cy="85725"/>
        </a:xfrm>
        <a:prstGeom prst="rect">
          <a:avLst/>
        </a:prstGeom>
        <a:noFill/>
        <a:ln w="9525">
          <a:noFill/>
          <a:miter lim="800000"/>
          <a:headEnd/>
          <a:tailEnd/>
        </a:ln>
      </xdr:spPr>
    </xdr:pic>
    <xdr:clientData/>
  </xdr:twoCellAnchor>
  <xdr:twoCellAnchor editAs="oneCell">
    <xdr:from>
      <xdr:col>3</xdr:col>
      <xdr:colOff>0</xdr:colOff>
      <xdr:row>3</xdr:row>
      <xdr:rowOff>0</xdr:rowOff>
    </xdr:from>
    <xdr:to>
      <xdr:col>3</xdr:col>
      <xdr:colOff>200025</xdr:colOff>
      <xdr:row>3</xdr:row>
      <xdr:rowOff>85725</xdr:rowOff>
    </xdr:to>
    <xdr:pic>
      <xdr:nvPicPr>
        <xdr:cNvPr id="1205998" name="Picture 4" descr="http://www.webometrics.info/sites/default/files/Details.jpg">
          <a:hlinkClick xmlns:r="http://schemas.openxmlformats.org/officeDocument/2006/relationships" r:id="rId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990600"/>
          <a:ext cx="200025" cy="85725"/>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200025</xdr:colOff>
      <xdr:row>4</xdr:row>
      <xdr:rowOff>85725</xdr:rowOff>
    </xdr:to>
    <xdr:pic>
      <xdr:nvPicPr>
        <xdr:cNvPr id="1205999" name="Picture 5" descr="http://www.webometrics.info/sites/default/files/Details.jpg">
          <a:hlinkClick xmlns:r="http://schemas.openxmlformats.org/officeDocument/2006/relationships" r:id="rId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238250"/>
          <a:ext cx="200025" cy="85725"/>
        </a:xfrm>
        <a:prstGeom prst="rect">
          <a:avLst/>
        </a:prstGeom>
        <a:noFill/>
        <a:ln w="9525">
          <a:noFill/>
          <a:miter lim="800000"/>
          <a:headEnd/>
          <a:tailEnd/>
        </a:ln>
      </xdr:spPr>
    </xdr:pic>
    <xdr:clientData/>
  </xdr:twoCellAnchor>
  <xdr:twoCellAnchor editAs="oneCell">
    <xdr:from>
      <xdr:col>3</xdr:col>
      <xdr:colOff>0</xdr:colOff>
      <xdr:row>5</xdr:row>
      <xdr:rowOff>0</xdr:rowOff>
    </xdr:from>
    <xdr:to>
      <xdr:col>3</xdr:col>
      <xdr:colOff>200025</xdr:colOff>
      <xdr:row>5</xdr:row>
      <xdr:rowOff>85725</xdr:rowOff>
    </xdr:to>
    <xdr:pic>
      <xdr:nvPicPr>
        <xdr:cNvPr id="1206000" name="Picture 6" descr="http://www.webometrics.info/sites/default/files/Details.jpg">
          <a:hlinkClick xmlns:r="http://schemas.openxmlformats.org/officeDocument/2006/relationships" r:id="rId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485900"/>
          <a:ext cx="200025" cy="85725"/>
        </a:xfrm>
        <a:prstGeom prst="rect">
          <a:avLst/>
        </a:prstGeom>
        <a:noFill/>
        <a:ln w="9525">
          <a:noFill/>
          <a:miter lim="800000"/>
          <a:headEnd/>
          <a:tailEnd/>
        </a:ln>
      </xdr:spPr>
    </xdr:pic>
    <xdr:clientData/>
  </xdr:twoCellAnchor>
  <xdr:twoCellAnchor editAs="oneCell">
    <xdr:from>
      <xdr:col>3</xdr:col>
      <xdr:colOff>0</xdr:colOff>
      <xdr:row>6</xdr:row>
      <xdr:rowOff>0</xdr:rowOff>
    </xdr:from>
    <xdr:to>
      <xdr:col>3</xdr:col>
      <xdr:colOff>200025</xdr:colOff>
      <xdr:row>6</xdr:row>
      <xdr:rowOff>85725</xdr:rowOff>
    </xdr:to>
    <xdr:pic>
      <xdr:nvPicPr>
        <xdr:cNvPr id="1206001" name="Picture 7" descr="http://www.webometrics.info/sites/default/files/Details.jpg">
          <a:hlinkClick xmlns:r="http://schemas.openxmlformats.org/officeDocument/2006/relationships" r:id="rId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733550"/>
          <a:ext cx="200025" cy="85725"/>
        </a:xfrm>
        <a:prstGeom prst="rect">
          <a:avLst/>
        </a:prstGeom>
        <a:noFill/>
        <a:ln w="9525">
          <a:noFill/>
          <a:miter lim="800000"/>
          <a:headEnd/>
          <a:tailEnd/>
        </a:ln>
      </xdr:spPr>
    </xdr:pic>
    <xdr:clientData/>
  </xdr:twoCellAnchor>
  <xdr:twoCellAnchor editAs="oneCell">
    <xdr:from>
      <xdr:col>3</xdr:col>
      <xdr:colOff>0</xdr:colOff>
      <xdr:row>7</xdr:row>
      <xdr:rowOff>0</xdr:rowOff>
    </xdr:from>
    <xdr:to>
      <xdr:col>3</xdr:col>
      <xdr:colOff>200025</xdr:colOff>
      <xdr:row>7</xdr:row>
      <xdr:rowOff>85725</xdr:rowOff>
    </xdr:to>
    <xdr:pic>
      <xdr:nvPicPr>
        <xdr:cNvPr id="1206002" name="Picture 8" descr="http://www.webometrics.info/sites/default/files/Details.jpg">
          <a:hlinkClick xmlns:r="http://schemas.openxmlformats.org/officeDocument/2006/relationships" r:id="rId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219325"/>
          <a:ext cx="200025" cy="85725"/>
        </a:xfrm>
        <a:prstGeom prst="rect">
          <a:avLst/>
        </a:prstGeom>
        <a:noFill/>
        <a:ln w="9525">
          <a:noFill/>
          <a:miter lim="800000"/>
          <a:headEnd/>
          <a:tailEnd/>
        </a:ln>
      </xdr:spPr>
    </xdr:pic>
    <xdr:clientData/>
  </xdr:twoCellAnchor>
  <xdr:twoCellAnchor editAs="oneCell">
    <xdr:from>
      <xdr:col>3</xdr:col>
      <xdr:colOff>0</xdr:colOff>
      <xdr:row>8</xdr:row>
      <xdr:rowOff>0</xdr:rowOff>
    </xdr:from>
    <xdr:to>
      <xdr:col>3</xdr:col>
      <xdr:colOff>200025</xdr:colOff>
      <xdr:row>8</xdr:row>
      <xdr:rowOff>85725</xdr:rowOff>
    </xdr:to>
    <xdr:pic>
      <xdr:nvPicPr>
        <xdr:cNvPr id="1206003" name="Picture 9" descr="http://www.webometrics.info/sites/default/files/Details.jpg">
          <a:hlinkClick xmlns:r="http://schemas.openxmlformats.org/officeDocument/2006/relationships" r:id="rId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466975"/>
          <a:ext cx="200025" cy="85725"/>
        </a:xfrm>
        <a:prstGeom prst="rect">
          <a:avLst/>
        </a:prstGeom>
        <a:noFill/>
        <a:ln w="9525">
          <a:noFill/>
          <a:miter lim="800000"/>
          <a:headEnd/>
          <a:tailEnd/>
        </a:ln>
      </xdr:spPr>
    </xdr:pic>
    <xdr:clientData/>
  </xdr:twoCellAnchor>
  <xdr:twoCellAnchor editAs="oneCell">
    <xdr:from>
      <xdr:col>3</xdr:col>
      <xdr:colOff>0</xdr:colOff>
      <xdr:row>9</xdr:row>
      <xdr:rowOff>0</xdr:rowOff>
    </xdr:from>
    <xdr:to>
      <xdr:col>3</xdr:col>
      <xdr:colOff>200025</xdr:colOff>
      <xdr:row>9</xdr:row>
      <xdr:rowOff>85725</xdr:rowOff>
    </xdr:to>
    <xdr:pic>
      <xdr:nvPicPr>
        <xdr:cNvPr id="1206004" name="Picture 10" descr="http://www.webometrics.info/sites/default/files/Details.jpg">
          <a:hlinkClick xmlns:r="http://schemas.openxmlformats.org/officeDocument/2006/relationships" r:id="rId1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714625"/>
          <a:ext cx="200025" cy="85725"/>
        </a:xfrm>
        <a:prstGeom prst="rect">
          <a:avLst/>
        </a:prstGeom>
        <a:noFill/>
        <a:ln w="9525">
          <a:noFill/>
          <a:miter lim="800000"/>
          <a:headEnd/>
          <a:tailEnd/>
        </a:ln>
      </xdr:spPr>
    </xdr:pic>
    <xdr:clientData/>
  </xdr:twoCellAnchor>
  <xdr:twoCellAnchor editAs="oneCell">
    <xdr:from>
      <xdr:col>3</xdr:col>
      <xdr:colOff>0</xdr:colOff>
      <xdr:row>10</xdr:row>
      <xdr:rowOff>0</xdr:rowOff>
    </xdr:from>
    <xdr:to>
      <xdr:col>3</xdr:col>
      <xdr:colOff>200025</xdr:colOff>
      <xdr:row>10</xdr:row>
      <xdr:rowOff>85725</xdr:rowOff>
    </xdr:to>
    <xdr:pic>
      <xdr:nvPicPr>
        <xdr:cNvPr id="1206005" name="Picture 11" descr="http://www.webometrics.info/sites/default/files/Details.jpg">
          <a:hlinkClick xmlns:r="http://schemas.openxmlformats.org/officeDocument/2006/relationships" r:id="rId1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962275"/>
          <a:ext cx="200025" cy="85725"/>
        </a:xfrm>
        <a:prstGeom prst="rect">
          <a:avLst/>
        </a:prstGeom>
        <a:noFill/>
        <a:ln w="9525">
          <a:noFill/>
          <a:miter lim="800000"/>
          <a:headEnd/>
          <a:tailEnd/>
        </a:ln>
      </xdr:spPr>
    </xdr:pic>
    <xdr:clientData/>
  </xdr:twoCellAnchor>
  <xdr:twoCellAnchor editAs="oneCell">
    <xdr:from>
      <xdr:col>3</xdr:col>
      <xdr:colOff>0</xdr:colOff>
      <xdr:row>11</xdr:row>
      <xdr:rowOff>0</xdr:rowOff>
    </xdr:from>
    <xdr:to>
      <xdr:col>3</xdr:col>
      <xdr:colOff>200025</xdr:colOff>
      <xdr:row>11</xdr:row>
      <xdr:rowOff>85725</xdr:rowOff>
    </xdr:to>
    <xdr:pic>
      <xdr:nvPicPr>
        <xdr:cNvPr id="1206006" name="Picture 12" descr="http://www.webometrics.info/sites/default/files/Details.jpg">
          <a:hlinkClick xmlns:r="http://schemas.openxmlformats.org/officeDocument/2006/relationships" r:id="rId1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209925"/>
          <a:ext cx="200025" cy="85725"/>
        </a:xfrm>
        <a:prstGeom prst="rect">
          <a:avLst/>
        </a:prstGeom>
        <a:noFill/>
        <a:ln w="9525">
          <a:noFill/>
          <a:miter lim="800000"/>
          <a:headEnd/>
          <a:tailEnd/>
        </a:ln>
      </xdr:spPr>
    </xdr:pic>
    <xdr:clientData/>
  </xdr:twoCellAnchor>
  <xdr:twoCellAnchor editAs="oneCell">
    <xdr:from>
      <xdr:col>3</xdr:col>
      <xdr:colOff>0</xdr:colOff>
      <xdr:row>12</xdr:row>
      <xdr:rowOff>0</xdr:rowOff>
    </xdr:from>
    <xdr:to>
      <xdr:col>3</xdr:col>
      <xdr:colOff>200025</xdr:colOff>
      <xdr:row>12</xdr:row>
      <xdr:rowOff>85725</xdr:rowOff>
    </xdr:to>
    <xdr:pic>
      <xdr:nvPicPr>
        <xdr:cNvPr id="1206007" name="Picture 13" descr="http://www.webometrics.info/sites/default/files/Details.jpg">
          <a:hlinkClick xmlns:r="http://schemas.openxmlformats.org/officeDocument/2006/relationships" r:id="rId1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457575"/>
          <a:ext cx="200025" cy="85725"/>
        </a:xfrm>
        <a:prstGeom prst="rect">
          <a:avLst/>
        </a:prstGeom>
        <a:noFill/>
        <a:ln w="9525">
          <a:noFill/>
          <a:miter lim="800000"/>
          <a:headEnd/>
          <a:tailEnd/>
        </a:ln>
      </xdr:spPr>
    </xdr:pic>
    <xdr:clientData/>
  </xdr:twoCellAnchor>
  <xdr:twoCellAnchor editAs="oneCell">
    <xdr:from>
      <xdr:col>3</xdr:col>
      <xdr:colOff>0</xdr:colOff>
      <xdr:row>13</xdr:row>
      <xdr:rowOff>0</xdr:rowOff>
    </xdr:from>
    <xdr:to>
      <xdr:col>3</xdr:col>
      <xdr:colOff>200025</xdr:colOff>
      <xdr:row>13</xdr:row>
      <xdr:rowOff>85725</xdr:rowOff>
    </xdr:to>
    <xdr:pic>
      <xdr:nvPicPr>
        <xdr:cNvPr id="1206008" name="Picture 14" descr="http://www.webometrics.info/sites/default/files/Details.jpg">
          <a:hlinkClick xmlns:r="http://schemas.openxmlformats.org/officeDocument/2006/relationships" r:id="rId1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943350"/>
          <a:ext cx="200025" cy="85725"/>
        </a:xfrm>
        <a:prstGeom prst="rect">
          <a:avLst/>
        </a:prstGeom>
        <a:noFill/>
        <a:ln w="9525">
          <a:noFill/>
          <a:miter lim="800000"/>
          <a:headEnd/>
          <a:tailEnd/>
        </a:ln>
      </xdr:spPr>
    </xdr:pic>
    <xdr:clientData/>
  </xdr:twoCellAnchor>
  <xdr:twoCellAnchor editAs="oneCell">
    <xdr:from>
      <xdr:col>3</xdr:col>
      <xdr:colOff>0</xdr:colOff>
      <xdr:row>14</xdr:row>
      <xdr:rowOff>0</xdr:rowOff>
    </xdr:from>
    <xdr:to>
      <xdr:col>3</xdr:col>
      <xdr:colOff>200025</xdr:colOff>
      <xdr:row>14</xdr:row>
      <xdr:rowOff>85725</xdr:rowOff>
    </xdr:to>
    <xdr:pic>
      <xdr:nvPicPr>
        <xdr:cNvPr id="1206009" name="Picture 15" descr="http://www.webometrics.info/sites/default/files/Details.jpg">
          <a:hlinkClick xmlns:r="http://schemas.openxmlformats.org/officeDocument/2006/relationships" r:id="rId1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191000"/>
          <a:ext cx="200025" cy="85725"/>
        </a:xfrm>
        <a:prstGeom prst="rect">
          <a:avLst/>
        </a:prstGeom>
        <a:noFill/>
        <a:ln w="9525">
          <a:noFill/>
          <a:miter lim="800000"/>
          <a:headEnd/>
          <a:tailEnd/>
        </a:ln>
      </xdr:spPr>
    </xdr:pic>
    <xdr:clientData/>
  </xdr:twoCellAnchor>
  <xdr:twoCellAnchor editAs="oneCell">
    <xdr:from>
      <xdr:col>3</xdr:col>
      <xdr:colOff>0</xdr:colOff>
      <xdr:row>15</xdr:row>
      <xdr:rowOff>0</xdr:rowOff>
    </xdr:from>
    <xdr:to>
      <xdr:col>3</xdr:col>
      <xdr:colOff>200025</xdr:colOff>
      <xdr:row>15</xdr:row>
      <xdr:rowOff>85725</xdr:rowOff>
    </xdr:to>
    <xdr:pic>
      <xdr:nvPicPr>
        <xdr:cNvPr id="1206010" name="Picture 16" descr="http://www.webometrics.info/sites/default/files/Details.jpg">
          <a:hlinkClick xmlns:r="http://schemas.openxmlformats.org/officeDocument/2006/relationships" r:id="rId1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438650"/>
          <a:ext cx="200025" cy="85725"/>
        </a:xfrm>
        <a:prstGeom prst="rect">
          <a:avLst/>
        </a:prstGeom>
        <a:noFill/>
        <a:ln w="9525">
          <a:noFill/>
          <a:miter lim="800000"/>
          <a:headEnd/>
          <a:tailEnd/>
        </a:ln>
      </xdr:spPr>
    </xdr:pic>
    <xdr:clientData/>
  </xdr:twoCellAnchor>
  <xdr:twoCellAnchor editAs="oneCell">
    <xdr:from>
      <xdr:col>3</xdr:col>
      <xdr:colOff>0</xdr:colOff>
      <xdr:row>16</xdr:row>
      <xdr:rowOff>0</xdr:rowOff>
    </xdr:from>
    <xdr:to>
      <xdr:col>3</xdr:col>
      <xdr:colOff>200025</xdr:colOff>
      <xdr:row>16</xdr:row>
      <xdr:rowOff>85725</xdr:rowOff>
    </xdr:to>
    <xdr:pic>
      <xdr:nvPicPr>
        <xdr:cNvPr id="1206011" name="Picture 17" descr="http://www.webometrics.info/sites/default/files/Details.jpg">
          <a:hlinkClick xmlns:r="http://schemas.openxmlformats.org/officeDocument/2006/relationships" r:id="rId1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686300"/>
          <a:ext cx="200025" cy="85725"/>
        </a:xfrm>
        <a:prstGeom prst="rect">
          <a:avLst/>
        </a:prstGeom>
        <a:noFill/>
        <a:ln w="9525">
          <a:noFill/>
          <a:miter lim="800000"/>
          <a:headEnd/>
          <a:tailEnd/>
        </a:ln>
      </xdr:spPr>
    </xdr:pic>
    <xdr:clientData/>
  </xdr:twoCellAnchor>
  <xdr:twoCellAnchor editAs="oneCell">
    <xdr:from>
      <xdr:col>3</xdr:col>
      <xdr:colOff>0</xdr:colOff>
      <xdr:row>17</xdr:row>
      <xdr:rowOff>0</xdr:rowOff>
    </xdr:from>
    <xdr:to>
      <xdr:col>3</xdr:col>
      <xdr:colOff>200025</xdr:colOff>
      <xdr:row>17</xdr:row>
      <xdr:rowOff>85725</xdr:rowOff>
    </xdr:to>
    <xdr:pic>
      <xdr:nvPicPr>
        <xdr:cNvPr id="1206012" name="Picture 18" descr="http://www.webometrics.info/sites/default/files/Details.jpg">
          <a:hlinkClick xmlns:r="http://schemas.openxmlformats.org/officeDocument/2006/relationships" r:id="rId2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933950"/>
          <a:ext cx="200025" cy="85725"/>
        </a:xfrm>
        <a:prstGeom prst="rect">
          <a:avLst/>
        </a:prstGeom>
        <a:noFill/>
        <a:ln w="9525">
          <a:noFill/>
          <a:miter lim="800000"/>
          <a:headEnd/>
          <a:tailEnd/>
        </a:ln>
      </xdr:spPr>
    </xdr:pic>
    <xdr:clientData/>
  </xdr:twoCellAnchor>
  <xdr:twoCellAnchor editAs="oneCell">
    <xdr:from>
      <xdr:col>3</xdr:col>
      <xdr:colOff>0</xdr:colOff>
      <xdr:row>18</xdr:row>
      <xdr:rowOff>0</xdr:rowOff>
    </xdr:from>
    <xdr:to>
      <xdr:col>3</xdr:col>
      <xdr:colOff>200025</xdr:colOff>
      <xdr:row>18</xdr:row>
      <xdr:rowOff>85725</xdr:rowOff>
    </xdr:to>
    <xdr:pic>
      <xdr:nvPicPr>
        <xdr:cNvPr id="1206013" name="Picture 19" descr="http://www.webometrics.info/sites/default/files/Details.jpg">
          <a:hlinkClick xmlns:r="http://schemas.openxmlformats.org/officeDocument/2006/relationships" r:id="rId2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5181600"/>
          <a:ext cx="200025" cy="85725"/>
        </a:xfrm>
        <a:prstGeom prst="rect">
          <a:avLst/>
        </a:prstGeom>
        <a:noFill/>
        <a:ln w="9525">
          <a:noFill/>
          <a:miter lim="800000"/>
          <a:headEnd/>
          <a:tailEnd/>
        </a:ln>
      </xdr:spPr>
    </xdr:pic>
    <xdr:clientData/>
  </xdr:twoCellAnchor>
  <xdr:twoCellAnchor editAs="oneCell">
    <xdr:from>
      <xdr:col>3</xdr:col>
      <xdr:colOff>0</xdr:colOff>
      <xdr:row>19</xdr:row>
      <xdr:rowOff>0</xdr:rowOff>
    </xdr:from>
    <xdr:to>
      <xdr:col>3</xdr:col>
      <xdr:colOff>200025</xdr:colOff>
      <xdr:row>19</xdr:row>
      <xdr:rowOff>85725</xdr:rowOff>
    </xdr:to>
    <xdr:pic>
      <xdr:nvPicPr>
        <xdr:cNvPr id="1206014" name="Picture 20" descr="http://www.webometrics.info/sites/default/files/Details.jpg">
          <a:hlinkClick xmlns:r="http://schemas.openxmlformats.org/officeDocument/2006/relationships" r:id="rId2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5429250"/>
          <a:ext cx="200025" cy="85725"/>
        </a:xfrm>
        <a:prstGeom prst="rect">
          <a:avLst/>
        </a:prstGeom>
        <a:noFill/>
        <a:ln w="9525">
          <a:noFill/>
          <a:miter lim="800000"/>
          <a:headEnd/>
          <a:tailEnd/>
        </a:ln>
      </xdr:spPr>
    </xdr:pic>
    <xdr:clientData/>
  </xdr:twoCellAnchor>
  <xdr:twoCellAnchor editAs="oneCell">
    <xdr:from>
      <xdr:col>3</xdr:col>
      <xdr:colOff>0</xdr:colOff>
      <xdr:row>20</xdr:row>
      <xdr:rowOff>0</xdr:rowOff>
    </xdr:from>
    <xdr:to>
      <xdr:col>3</xdr:col>
      <xdr:colOff>200025</xdr:colOff>
      <xdr:row>20</xdr:row>
      <xdr:rowOff>85725</xdr:rowOff>
    </xdr:to>
    <xdr:pic>
      <xdr:nvPicPr>
        <xdr:cNvPr id="1206015" name="Picture 21" descr="http://www.webometrics.info/sites/default/files/Details.jpg">
          <a:hlinkClick xmlns:r="http://schemas.openxmlformats.org/officeDocument/2006/relationships" r:id="rId2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5915025"/>
          <a:ext cx="200025" cy="85725"/>
        </a:xfrm>
        <a:prstGeom prst="rect">
          <a:avLst/>
        </a:prstGeom>
        <a:noFill/>
        <a:ln w="9525">
          <a:noFill/>
          <a:miter lim="800000"/>
          <a:headEnd/>
          <a:tailEnd/>
        </a:ln>
      </xdr:spPr>
    </xdr:pic>
    <xdr:clientData/>
  </xdr:twoCellAnchor>
  <xdr:twoCellAnchor editAs="oneCell">
    <xdr:from>
      <xdr:col>3</xdr:col>
      <xdr:colOff>0</xdr:colOff>
      <xdr:row>21</xdr:row>
      <xdr:rowOff>0</xdr:rowOff>
    </xdr:from>
    <xdr:to>
      <xdr:col>3</xdr:col>
      <xdr:colOff>200025</xdr:colOff>
      <xdr:row>21</xdr:row>
      <xdr:rowOff>85725</xdr:rowOff>
    </xdr:to>
    <xdr:pic>
      <xdr:nvPicPr>
        <xdr:cNvPr id="1206016" name="Picture 22" descr="http://www.webometrics.info/sites/default/files/Details.jpg">
          <a:hlinkClick xmlns:r="http://schemas.openxmlformats.org/officeDocument/2006/relationships" r:id="rId2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6162675"/>
          <a:ext cx="200025" cy="85725"/>
        </a:xfrm>
        <a:prstGeom prst="rect">
          <a:avLst/>
        </a:prstGeom>
        <a:noFill/>
        <a:ln w="9525">
          <a:noFill/>
          <a:miter lim="800000"/>
          <a:headEnd/>
          <a:tailEnd/>
        </a:ln>
      </xdr:spPr>
    </xdr:pic>
    <xdr:clientData/>
  </xdr:twoCellAnchor>
  <xdr:twoCellAnchor editAs="oneCell">
    <xdr:from>
      <xdr:col>3</xdr:col>
      <xdr:colOff>0</xdr:colOff>
      <xdr:row>22</xdr:row>
      <xdr:rowOff>0</xdr:rowOff>
    </xdr:from>
    <xdr:to>
      <xdr:col>3</xdr:col>
      <xdr:colOff>200025</xdr:colOff>
      <xdr:row>22</xdr:row>
      <xdr:rowOff>85725</xdr:rowOff>
    </xdr:to>
    <xdr:pic>
      <xdr:nvPicPr>
        <xdr:cNvPr id="1206017" name="Picture 23" descr="http://www.webometrics.info/sites/default/files/Details.jpg">
          <a:hlinkClick xmlns:r="http://schemas.openxmlformats.org/officeDocument/2006/relationships" r:id="rId2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6410325"/>
          <a:ext cx="200025" cy="85725"/>
        </a:xfrm>
        <a:prstGeom prst="rect">
          <a:avLst/>
        </a:prstGeom>
        <a:noFill/>
        <a:ln w="9525">
          <a:noFill/>
          <a:miter lim="800000"/>
          <a:headEnd/>
          <a:tailEnd/>
        </a:ln>
      </xdr:spPr>
    </xdr:pic>
    <xdr:clientData/>
  </xdr:twoCellAnchor>
  <xdr:twoCellAnchor editAs="oneCell">
    <xdr:from>
      <xdr:col>3</xdr:col>
      <xdr:colOff>0</xdr:colOff>
      <xdr:row>23</xdr:row>
      <xdr:rowOff>0</xdr:rowOff>
    </xdr:from>
    <xdr:to>
      <xdr:col>3</xdr:col>
      <xdr:colOff>200025</xdr:colOff>
      <xdr:row>23</xdr:row>
      <xdr:rowOff>85725</xdr:rowOff>
    </xdr:to>
    <xdr:pic>
      <xdr:nvPicPr>
        <xdr:cNvPr id="1206018" name="Picture 24" descr="http://www.webometrics.info/sites/default/files/Details.jpg">
          <a:hlinkClick xmlns:r="http://schemas.openxmlformats.org/officeDocument/2006/relationships" r:id="rId2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6657975"/>
          <a:ext cx="200025" cy="85725"/>
        </a:xfrm>
        <a:prstGeom prst="rect">
          <a:avLst/>
        </a:prstGeom>
        <a:noFill/>
        <a:ln w="9525">
          <a:noFill/>
          <a:miter lim="800000"/>
          <a:headEnd/>
          <a:tailEnd/>
        </a:ln>
      </xdr:spPr>
    </xdr:pic>
    <xdr:clientData/>
  </xdr:twoCellAnchor>
  <xdr:twoCellAnchor editAs="oneCell">
    <xdr:from>
      <xdr:col>3</xdr:col>
      <xdr:colOff>0</xdr:colOff>
      <xdr:row>24</xdr:row>
      <xdr:rowOff>0</xdr:rowOff>
    </xdr:from>
    <xdr:to>
      <xdr:col>3</xdr:col>
      <xdr:colOff>200025</xdr:colOff>
      <xdr:row>24</xdr:row>
      <xdr:rowOff>85725</xdr:rowOff>
    </xdr:to>
    <xdr:pic>
      <xdr:nvPicPr>
        <xdr:cNvPr id="1206019" name="Picture 25" descr="http://www.webometrics.info/sites/default/files/Details.jpg">
          <a:hlinkClick xmlns:r="http://schemas.openxmlformats.org/officeDocument/2006/relationships" r:id="rId2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6905625"/>
          <a:ext cx="200025" cy="85725"/>
        </a:xfrm>
        <a:prstGeom prst="rect">
          <a:avLst/>
        </a:prstGeom>
        <a:noFill/>
        <a:ln w="9525">
          <a:noFill/>
          <a:miter lim="800000"/>
          <a:headEnd/>
          <a:tailEnd/>
        </a:ln>
      </xdr:spPr>
    </xdr:pic>
    <xdr:clientData/>
  </xdr:twoCellAnchor>
  <xdr:twoCellAnchor editAs="oneCell">
    <xdr:from>
      <xdr:col>3</xdr:col>
      <xdr:colOff>0</xdr:colOff>
      <xdr:row>25</xdr:row>
      <xdr:rowOff>0</xdr:rowOff>
    </xdr:from>
    <xdr:to>
      <xdr:col>3</xdr:col>
      <xdr:colOff>200025</xdr:colOff>
      <xdr:row>25</xdr:row>
      <xdr:rowOff>85725</xdr:rowOff>
    </xdr:to>
    <xdr:pic>
      <xdr:nvPicPr>
        <xdr:cNvPr id="1206020" name="Picture 26" descr="http://www.webometrics.info/sites/default/files/Details.jpg">
          <a:hlinkClick xmlns:r="http://schemas.openxmlformats.org/officeDocument/2006/relationships" r:id="rId2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7153275"/>
          <a:ext cx="200025" cy="85725"/>
        </a:xfrm>
        <a:prstGeom prst="rect">
          <a:avLst/>
        </a:prstGeom>
        <a:noFill/>
        <a:ln w="9525">
          <a:noFill/>
          <a:miter lim="800000"/>
          <a:headEnd/>
          <a:tailEnd/>
        </a:ln>
      </xdr:spPr>
    </xdr:pic>
    <xdr:clientData/>
  </xdr:twoCellAnchor>
  <xdr:twoCellAnchor editAs="oneCell">
    <xdr:from>
      <xdr:col>3</xdr:col>
      <xdr:colOff>0</xdr:colOff>
      <xdr:row>26</xdr:row>
      <xdr:rowOff>0</xdr:rowOff>
    </xdr:from>
    <xdr:to>
      <xdr:col>3</xdr:col>
      <xdr:colOff>200025</xdr:colOff>
      <xdr:row>26</xdr:row>
      <xdr:rowOff>85725</xdr:rowOff>
    </xdr:to>
    <xdr:pic>
      <xdr:nvPicPr>
        <xdr:cNvPr id="1206021" name="Picture 27" descr="http://www.webometrics.info/sites/default/files/Details.jpg">
          <a:hlinkClick xmlns:r="http://schemas.openxmlformats.org/officeDocument/2006/relationships" r:id="rId2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7400925"/>
          <a:ext cx="200025" cy="85725"/>
        </a:xfrm>
        <a:prstGeom prst="rect">
          <a:avLst/>
        </a:prstGeom>
        <a:noFill/>
        <a:ln w="9525">
          <a:noFill/>
          <a:miter lim="800000"/>
          <a:headEnd/>
          <a:tailEnd/>
        </a:ln>
      </xdr:spPr>
    </xdr:pic>
    <xdr:clientData/>
  </xdr:twoCellAnchor>
  <xdr:twoCellAnchor editAs="oneCell">
    <xdr:from>
      <xdr:col>3</xdr:col>
      <xdr:colOff>0</xdr:colOff>
      <xdr:row>27</xdr:row>
      <xdr:rowOff>0</xdr:rowOff>
    </xdr:from>
    <xdr:to>
      <xdr:col>3</xdr:col>
      <xdr:colOff>200025</xdr:colOff>
      <xdr:row>27</xdr:row>
      <xdr:rowOff>85725</xdr:rowOff>
    </xdr:to>
    <xdr:pic>
      <xdr:nvPicPr>
        <xdr:cNvPr id="1206022" name="Picture 28" descr="http://www.webometrics.info/sites/default/files/Details.jpg">
          <a:hlinkClick xmlns:r="http://schemas.openxmlformats.org/officeDocument/2006/relationships" r:id="rId3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7648575"/>
          <a:ext cx="200025" cy="85725"/>
        </a:xfrm>
        <a:prstGeom prst="rect">
          <a:avLst/>
        </a:prstGeom>
        <a:noFill/>
        <a:ln w="9525">
          <a:noFill/>
          <a:miter lim="800000"/>
          <a:headEnd/>
          <a:tailEnd/>
        </a:ln>
      </xdr:spPr>
    </xdr:pic>
    <xdr:clientData/>
  </xdr:twoCellAnchor>
  <xdr:twoCellAnchor editAs="oneCell">
    <xdr:from>
      <xdr:col>3</xdr:col>
      <xdr:colOff>0</xdr:colOff>
      <xdr:row>28</xdr:row>
      <xdr:rowOff>0</xdr:rowOff>
    </xdr:from>
    <xdr:to>
      <xdr:col>3</xdr:col>
      <xdr:colOff>200025</xdr:colOff>
      <xdr:row>28</xdr:row>
      <xdr:rowOff>85725</xdr:rowOff>
    </xdr:to>
    <xdr:pic>
      <xdr:nvPicPr>
        <xdr:cNvPr id="1206023" name="Picture 29" descr="http://www.webometrics.info/sites/default/files/Details.jpg">
          <a:hlinkClick xmlns:r="http://schemas.openxmlformats.org/officeDocument/2006/relationships" r:id="rId3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7896225"/>
          <a:ext cx="200025" cy="85725"/>
        </a:xfrm>
        <a:prstGeom prst="rect">
          <a:avLst/>
        </a:prstGeom>
        <a:noFill/>
        <a:ln w="9525">
          <a:noFill/>
          <a:miter lim="800000"/>
          <a:headEnd/>
          <a:tailEnd/>
        </a:ln>
      </xdr:spPr>
    </xdr:pic>
    <xdr:clientData/>
  </xdr:twoCellAnchor>
  <xdr:twoCellAnchor editAs="oneCell">
    <xdr:from>
      <xdr:col>3</xdr:col>
      <xdr:colOff>0</xdr:colOff>
      <xdr:row>29</xdr:row>
      <xdr:rowOff>0</xdr:rowOff>
    </xdr:from>
    <xdr:to>
      <xdr:col>3</xdr:col>
      <xdr:colOff>200025</xdr:colOff>
      <xdr:row>29</xdr:row>
      <xdr:rowOff>85725</xdr:rowOff>
    </xdr:to>
    <xdr:pic>
      <xdr:nvPicPr>
        <xdr:cNvPr id="1206024" name="Picture 30" descr="http://www.webometrics.info/sites/default/files/Details.jpg">
          <a:hlinkClick xmlns:r="http://schemas.openxmlformats.org/officeDocument/2006/relationships" r:id="rId3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8143875"/>
          <a:ext cx="200025" cy="85725"/>
        </a:xfrm>
        <a:prstGeom prst="rect">
          <a:avLst/>
        </a:prstGeom>
        <a:noFill/>
        <a:ln w="9525">
          <a:noFill/>
          <a:miter lim="800000"/>
          <a:headEnd/>
          <a:tailEnd/>
        </a:ln>
      </xdr:spPr>
    </xdr:pic>
    <xdr:clientData/>
  </xdr:twoCellAnchor>
  <xdr:twoCellAnchor editAs="oneCell">
    <xdr:from>
      <xdr:col>3</xdr:col>
      <xdr:colOff>0</xdr:colOff>
      <xdr:row>30</xdr:row>
      <xdr:rowOff>0</xdr:rowOff>
    </xdr:from>
    <xdr:to>
      <xdr:col>3</xdr:col>
      <xdr:colOff>200025</xdr:colOff>
      <xdr:row>30</xdr:row>
      <xdr:rowOff>85725</xdr:rowOff>
    </xdr:to>
    <xdr:pic>
      <xdr:nvPicPr>
        <xdr:cNvPr id="1206025" name="Picture 31" descr="http://www.webometrics.info/sites/default/files/Details.jpg">
          <a:hlinkClick xmlns:r="http://schemas.openxmlformats.org/officeDocument/2006/relationships" r:id="rId3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8391525"/>
          <a:ext cx="200025" cy="85725"/>
        </a:xfrm>
        <a:prstGeom prst="rect">
          <a:avLst/>
        </a:prstGeom>
        <a:noFill/>
        <a:ln w="9525">
          <a:noFill/>
          <a:miter lim="800000"/>
          <a:headEnd/>
          <a:tailEnd/>
        </a:ln>
      </xdr:spPr>
    </xdr:pic>
    <xdr:clientData/>
  </xdr:twoCellAnchor>
  <xdr:twoCellAnchor editAs="oneCell">
    <xdr:from>
      <xdr:col>3</xdr:col>
      <xdr:colOff>0</xdr:colOff>
      <xdr:row>31</xdr:row>
      <xdr:rowOff>0</xdr:rowOff>
    </xdr:from>
    <xdr:to>
      <xdr:col>3</xdr:col>
      <xdr:colOff>200025</xdr:colOff>
      <xdr:row>31</xdr:row>
      <xdr:rowOff>85725</xdr:rowOff>
    </xdr:to>
    <xdr:pic>
      <xdr:nvPicPr>
        <xdr:cNvPr id="1206026" name="Picture 32" descr="http://www.webometrics.info/sites/default/files/Details.jpg">
          <a:hlinkClick xmlns:r="http://schemas.openxmlformats.org/officeDocument/2006/relationships" r:id="rId3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8639175"/>
          <a:ext cx="200025" cy="85725"/>
        </a:xfrm>
        <a:prstGeom prst="rect">
          <a:avLst/>
        </a:prstGeom>
        <a:noFill/>
        <a:ln w="9525">
          <a:noFill/>
          <a:miter lim="800000"/>
          <a:headEnd/>
          <a:tailEnd/>
        </a:ln>
      </xdr:spPr>
    </xdr:pic>
    <xdr:clientData/>
  </xdr:twoCellAnchor>
  <xdr:twoCellAnchor editAs="oneCell">
    <xdr:from>
      <xdr:col>3</xdr:col>
      <xdr:colOff>0</xdr:colOff>
      <xdr:row>32</xdr:row>
      <xdr:rowOff>0</xdr:rowOff>
    </xdr:from>
    <xdr:to>
      <xdr:col>3</xdr:col>
      <xdr:colOff>200025</xdr:colOff>
      <xdr:row>32</xdr:row>
      <xdr:rowOff>85725</xdr:rowOff>
    </xdr:to>
    <xdr:pic>
      <xdr:nvPicPr>
        <xdr:cNvPr id="1206027" name="Picture 33" descr="http://www.webometrics.info/sites/default/files/Details.jpg">
          <a:hlinkClick xmlns:r="http://schemas.openxmlformats.org/officeDocument/2006/relationships" r:id="rId3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8886825"/>
          <a:ext cx="200025" cy="85725"/>
        </a:xfrm>
        <a:prstGeom prst="rect">
          <a:avLst/>
        </a:prstGeom>
        <a:noFill/>
        <a:ln w="9525">
          <a:noFill/>
          <a:miter lim="800000"/>
          <a:headEnd/>
          <a:tailEnd/>
        </a:ln>
      </xdr:spPr>
    </xdr:pic>
    <xdr:clientData/>
  </xdr:twoCellAnchor>
  <xdr:twoCellAnchor editAs="oneCell">
    <xdr:from>
      <xdr:col>3</xdr:col>
      <xdr:colOff>0</xdr:colOff>
      <xdr:row>33</xdr:row>
      <xdr:rowOff>0</xdr:rowOff>
    </xdr:from>
    <xdr:to>
      <xdr:col>3</xdr:col>
      <xdr:colOff>200025</xdr:colOff>
      <xdr:row>33</xdr:row>
      <xdr:rowOff>85725</xdr:rowOff>
    </xdr:to>
    <xdr:pic>
      <xdr:nvPicPr>
        <xdr:cNvPr id="1206028" name="Picture 34" descr="http://www.webometrics.info/sites/default/files/Details.jpg">
          <a:hlinkClick xmlns:r="http://schemas.openxmlformats.org/officeDocument/2006/relationships" r:id="rId3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9134475"/>
          <a:ext cx="200025" cy="85725"/>
        </a:xfrm>
        <a:prstGeom prst="rect">
          <a:avLst/>
        </a:prstGeom>
        <a:noFill/>
        <a:ln w="9525">
          <a:noFill/>
          <a:miter lim="800000"/>
          <a:headEnd/>
          <a:tailEnd/>
        </a:ln>
      </xdr:spPr>
    </xdr:pic>
    <xdr:clientData/>
  </xdr:twoCellAnchor>
  <xdr:twoCellAnchor editAs="oneCell">
    <xdr:from>
      <xdr:col>3</xdr:col>
      <xdr:colOff>0</xdr:colOff>
      <xdr:row>34</xdr:row>
      <xdr:rowOff>0</xdr:rowOff>
    </xdr:from>
    <xdr:to>
      <xdr:col>3</xdr:col>
      <xdr:colOff>200025</xdr:colOff>
      <xdr:row>34</xdr:row>
      <xdr:rowOff>85725</xdr:rowOff>
    </xdr:to>
    <xdr:pic>
      <xdr:nvPicPr>
        <xdr:cNvPr id="1206029" name="Picture 35" descr="http://www.webometrics.info/sites/default/files/Details.jpg">
          <a:hlinkClick xmlns:r="http://schemas.openxmlformats.org/officeDocument/2006/relationships" r:id="rId3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9382125"/>
          <a:ext cx="200025" cy="85725"/>
        </a:xfrm>
        <a:prstGeom prst="rect">
          <a:avLst/>
        </a:prstGeom>
        <a:noFill/>
        <a:ln w="9525">
          <a:noFill/>
          <a:miter lim="800000"/>
          <a:headEnd/>
          <a:tailEnd/>
        </a:ln>
      </xdr:spPr>
    </xdr:pic>
    <xdr:clientData/>
  </xdr:twoCellAnchor>
  <xdr:twoCellAnchor editAs="oneCell">
    <xdr:from>
      <xdr:col>3</xdr:col>
      <xdr:colOff>0</xdr:colOff>
      <xdr:row>35</xdr:row>
      <xdr:rowOff>0</xdr:rowOff>
    </xdr:from>
    <xdr:to>
      <xdr:col>3</xdr:col>
      <xdr:colOff>200025</xdr:colOff>
      <xdr:row>35</xdr:row>
      <xdr:rowOff>85725</xdr:rowOff>
    </xdr:to>
    <xdr:pic>
      <xdr:nvPicPr>
        <xdr:cNvPr id="1206030" name="Picture 36" descr="http://www.webometrics.info/sites/default/files/Details.jpg">
          <a:hlinkClick xmlns:r="http://schemas.openxmlformats.org/officeDocument/2006/relationships" r:id="rId3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9629775"/>
          <a:ext cx="200025" cy="85725"/>
        </a:xfrm>
        <a:prstGeom prst="rect">
          <a:avLst/>
        </a:prstGeom>
        <a:noFill/>
        <a:ln w="9525">
          <a:noFill/>
          <a:miter lim="800000"/>
          <a:headEnd/>
          <a:tailEnd/>
        </a:ln>
      </xdr:spPr>
    </xdr:pic>
    <xdr:clientData/>
  </xdr:twoCellAnchor>
  <xdr:twoCellAnchor editAs="oneCell">
    <xdr:from>
      <xdr:col>3</xdr:col>
      <xdr:colOff>0</xdr:colOff>
      <xdr:row>36</xdr:row>
      <xdr:rowOff>0</xdr:rowOff>
    </xdr:from>
    <xdr:to>
      <xdr:col>3</xdr:col>
      <xdr:colOff>200025</xdr:colOff>
      <xdr:row>36</xdr:row>
      <xdr:rowOff>85725</xdr:rowOff>
    </xdr:to>
    <xdr:pic>
      <xdr:nvPicPr>
        <xdr:cNvPr id="1206031" name="Picture 37" descr="http://www.webometrics.info/sites/default/files/Details.jpg">
          <a:hlinkClick xmlns:r="http://schemas.openxmlformats.org/officeDocument/2006/relationships" r:id="rId3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9877425"/>
          <a:ext cx="200025" cy="85725"/>
        </a:xfrm>
        <a:prstGeom prst="rect">
          <a:avLst/>
        </a:prstGeom>
        <a:noFill/>
        <a:ln w="9525">
          <a:noFill/>
          <a:miter lim="800000"/>
          <a:headEnd/>
          <a:tailEnd/>
        </a:ln>
      </xdr:spPr>
    </xdr:pic>
    <xdr:clientData/>
  </xdr:twoCellAnchor>
  <xdr:twoCellAnchor editAs="oneCell">
    <xdr:from>
      <xdr:col>3</xdr:col>
      <xdr:colOff>0</xdr:colOff>
      <xdr:row>37</xdr:row>
      <xdr:rowOff>0</xdr:rowOff>
    </xdr:from>
    <xdr:to>
      <xdr:col>3</xdr:col>
      <xdr:colOff>200025</xdr:colOff>
      <xdr:row>37</xdr:row>
      <xdr:rowOff>85725</xdr:rowOff>
    </xdr:to>
    <xdr:pic>
      <xdr:nvPicPr>
        <xdr:cNvPr id="1206032" name="Picture 38" descr="http://www.webometrics.info/sites/default/files/Details.jpg">
          <a:hlinkClick xmlns:r="http://schemas.openxmlformats.org/officeDocument/2006/relationships" r:id="rId4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0363200"/>
          <a:ext cx="200025" cy="85725"/>
        </a:xfrm>
        <a:prstGeom prst="rect">
          <a:avLst/>
        </a:prstGeom>
        <a:noFill/>
        <a:ln w="9525">
          <a:noFill/>
          <a:miter lim="800000"/>
          <a:headEnd/>
          <a:tailEnd/>
        </a:ln>
      </xdr:spPr>
    </xdr:pic>
    <xdr:clientData/>
  </xdr:twoCellAnchor>
  <xdr:twoCellAnchor editAs="oneCell">
    <xdr:from>
      <xdr:col>3</xdr:col>
      <xdr:colOff>0</xdr:colOff>
      <xdr:row>38</xdr:row>
      <xdr:rowOff>0</xdr:rowOff>
    </xdr:from>
    <xdr:to>
      <xdr:col>3</xdr:col>
      <xdr:colOff>200025</xdr:colOff>
      <xdr:row>38</xdr:row>
      <xdr:rowOff>85725</xdr:rowOff>
    </xdr:to>
    <xdr:pic>
      <xdr:nvPicPr>
        <xdr:cNvPr id="1206033" name="Picture 39" descr="http://www.webometrics.info/sites/default/files/Details.jpg">
          <a:hlinkClick xmlns:r="http://schemas.openxmlformats.org/officeDocument/2006/relationships" r:id="rId4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0610850"/>
          <a:ext cx="200025" cy="85725"/>
        </a:xfrm>
        <a:prstGeom prst="rect">
          <a:avLst/>
        </a:prstGeom>
        <a:noFill/>
        <a:ln w="9525">
          <a:noFill/>
          <a:miter lim="800000"/>
          <a:headEnd/>
          <a:tailEnd/>
        </a:ln>
      </xdr:spPr>
    </xdr:pic>
    <xdr:clientData/>
  </xdr:twoCellAnchor>
  <xdr:twoCellAnchor editAs="oneCell">
    <xdr:from>
      <xdr:col>3</xdr:col>
      <xdr:colOff>0</xdr:colOff>
      <xdr:row>39</xdr:row>
      <xdr:rowOff>0</xdr:rowOff>
    </xdr:from>
    <xdr:to>
      <xdr:col>3</xdr:col>
      <xdr:colOff>200025</xdr:colOff>
      <xdr:row>39</xdr:row>
      <xdr:rowOff>85725</xdr:rowOff>
    </xdr:to>
    <xdr:pic>
      <xdr:nvPicPr>
        <xdr:cNvPr id="1206034" name="Picture 40" descr="http://www.webometrics.info/sites/default/files/Details.jpg">
          <a:hlinkClick xmlns:r="http://schemas.openxmlformats.org/officeDocument/2006/relationships" r:id="rId4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0858500"/>
          <a:ext cx="200025" cy="85725"/>
        </a:xfrm>
        <a:prstGeom prst="rect">
          <a:avLst/>
        </a:prstGeom>
        <a:noFill/>
        <a:ln w="9525">
          <a:noFill/>
          <a:miter lim="800000"/>
          <a:headEnd/>
          <a:tailEnd/>
        </a:ln>
      </xdr:spPr>
    </xdr:pic>
    <xdr:clientData/>
  </xdr:twoCellAnchor>
  <xdr:twoCellAnchor editAs="oneCell">
    <xdr:from>
      <xdr:col>3</xdr:col>
      <xdr:colOff>0</xdr:colOff>
      <xdr:row>40</xdr:row>
      <xdr:rowOff>0</xdr:rowOff>
    </xdr:from>
    <xdr:to>
      <xdr:col>3</xdr:col>
      <xdr:colOff>200025</xdr:colOff>
      <xdr:row>40</xdr:row>
      <xdr:rowOff>85725</xdr:rowOff>
    </xdr:to>
    <xdr:pic>
      <xdr:nvPicPr>
        <xdr:cNvPr id="1206035" name="Picture 41" descr="http://www.webometrics.info/sites/default/files/Details.jpg">
          <a:hlinkClick xmlns:r="http://schemas.openxmlformats.org/officeDocument/2006/relationships" r:id="rId4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1344275"/>
          <a:ext cx="200025" cy="85725"/>
        </a:xfrm>
        <a:prstGeom prst="rect">
          <a:avLst/>
        </a:prstGeom>
        <a:noFill/>
        <a:ln w="9525">
          <a:noFill/>
          <a:miter lim="800000"/>
          <a:headEnd/>
          <a:tailEnd/>
        </a:ln>
      </xdr:spPr>
    </xdr:pic>
    <xdr:clientData/>
  </xdr:twoCellAnchor>
  <xdr:twoCellAnchor editAs="oneCell">
    <xdr:from>
      <xdr:col>3</xdr:col>
      <xdr:colOff>0</xdr:colOff>
      <xdr:row>41</xdr:row>
      <xdr:rowOff>0</xdr:rowOff>
    </xdr:from>
    <xdr:to>
      <xdr:col>3</xdr:col>
      <xdr:colOff>200025</xdr:colOff>
      <xdr:row>41</xdr:row>
      <xdr:rowOff>85725</xdr:rowOff>
    </xdr:to>
    <xdr:pic>
      <xdr:nvPicPr>
        <xdr:cNvPr id="1206036" name="Picture 42" descr="http://www.webometrics.info/sites/default/files/Details.jpg">
          <a:hlinkClick xmlns:r="http://schemas.openxmlformats.org/officeDocument/2006/relationships" r:id="rId4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1830050"/>
          <a:ext cx="200025" cy="85725"/>
        </a:xfrm>
        <a:prstGeom prst="rect">
          <a:avLst/>
        </a:prstGeom>
        <a:noFill/>
        <a:ln w="9525">
          <a:noFill/>
          <a:miter lim="800000"/>
          <a:headEnd/>
          <a:tailEnd/>
        </a:ln>
      </xdr:spPr>
    </xdr:pic>
    <xdr:clientData/>
  </xdr:twoCellAnchor>
  <xdr:twoCellAnchor editAs="oneCell">
    <xdr:from>
      <xdr:col>3</xdr:col>
      <xdr:colOff>0</xdr:colOff>
      <xdr:row>42</xdr:row>
      <xdr:rowOff>0</xdr:rowOff>
    </xdr:from>
    <xdr:to>
      <xdr:col>3</xdr:col>
      <xdr:colOff>200025</xdr:colOff>
      <xdr:row>42</xdr:row>
      <xdr:rowOff>85725</xdr:rowOff>
    </xdr:to>
    <xdr:pic>
      <xdr:nvPicPr>
        <xdr:cNvPr id="1206037" name="Picture 43" descr="http://www.webometrics.info/sites/default/files/Details.jpg">
          <a:hlinkClick xmlns:r="http://schemas.openxmlformats.org/officeDocument/2006/relationships" r:id="rId4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2077700"/>
          <a:ext cx="200025" cy="85725"/>
        </a:xfrm>
        <a:prstGeom prst="rect">
          <a:avLst/>
        </a:prstGeom>
        <a:noFill/>
        <a:ln w="9525">
          <a:noFill/>
          <a:miter lim="800000"/>
          <a:headEnd/>
          <a:tailEnd/>
        </a:ln>
      </xdr:spPr>
    </xdr:pic>
    <xdr:clientData/>
  </xdr:twoCellAnchor>
  <xdr:twoCellAnchor editAs="oneCell">
    <xdr:from>
      <xdr:col>3</xdr:col>
      <xdr:colOff>0</xdr:colOff>
      <xdr:row>43</xdr:row>
      <xdr:rowOff>0</xdr:rowOff>
    </xdr:from>
    <xdr:to>
      <xdr:col>3</xdr:col>
      <xdr:colOff>200025</xdr:colOff>
      <xdr:row>43</xdr:row>
      <xdr:rowOff>85725</xdr:rowOff>
    </xdr:to>
    <xdr:pic>
      <xdr:nvPicPr>
        <xdr:cNvPr id="1206038" name="Picture 44" descr="http://www.webometrics.info/sites/default/files/Details.jpg">
          <a:hlinkClick xmlns:r="http://schemas.openxmlformats.org/officeDocument/2006/relationships" r:id="rId4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2325350"/>
          <a:ext cx="200025" cy="85725"/>
        </a:xfrm>
        <a:prstGeom prst="rect">
          <a:avLst/>
        </a:prstGeom>
        <a:noFill/>
        <a:ln w="9525">
          <a:noFill/>
          <a:miter lim="800000"/>
          <a:headEnd/>
          <a:tailEnd/>
        </a:ln>
      </xdr:spPr>
    </xdr:pic>
    <xdr:clientData/>
  </xdr:twoCellAnchor>
  <xdr:twoCellAnchor editAs="oneCell">
    <xdr:from>
      <xdr:col>3</xdr:col>
      <xdr:colOff>0</xdr:colOff>
      <xdr:row>44</xdr:row>
      <xdr:rowOff>0</xdr:rowOff>
    </xdr:from>
    <xdr:to>
      <xdr:col>3</xdr:col>
      <xdr:colOff>200025</xdr:colOff>
      <xdr:row>44</xdr:row>
      <xdr:rowOff>85725</xdr:rowOff>
    </xdr:to>
    <xdr:pic>
      <xdr:nvPicPr>
        <xdr:cNvPr id="1206039" name="Picture 45" descr="http://www.webometrics.info/sites/default/files/Details.jpg">
          <a:hlinkClick xmlns:r="http://schemas.openxmlformats.org/officeDocument/2006/relationships" r:id="rId4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2811125"/>
          <a:ext cx="200025" cy="85725"/>
        </a:xfrm>
        <a:prstGeom prst="rect">
          <a:avLst/>
        </a:prstGeom>
        <a:noFill/>
        <a:ln w="9525">
          <a:noFill/>
          <a:miter lim="800000"/>
          <a:headEnd/>
          <a:tailEnd/>
        </a:ln>
      </xdr:spPr>
    </xdr:pic>
    <xdr:clientData/>
  </xdr:twoCellAnchor>
  <xdr:twoCellAnchor editAs="oneCell">
    <xdr:from>
      <xdr:col>3</xdr:col>
      <xdr:colOff>0</xdr:colOff>
      <xdr:row>45</xdr:row>
      <xdr:rowOff>0</xdr:rowOff>
    </xdr:from>
    <xdr:to>
      <xdr:col>3</xdr:col>
      <xdr:colOff>200025</xdr:colOff>
      <xdr:row>45</xdr:row>
      <xdr:rowOff>85725</xdr:rowOff>
    </xdr:to>
    <xdr:pic>
      <xdr:nvPicPr>
        <xdr:cNvPr id="1206040" name="Picture 46" descr="http://www.webometrics.info/sites/default/files/Details.jpg">
          <a:hlinkClick xmlns:r="http://schemas.openxmlformats.org/officeDocument/2006/relationships" r:id="rId4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3296900"/>
          <a:ext cx="200025" cy="85725"/>
        </a:xfrm>
        <a:prstGeom prst="rect">
          <a:avLst/>
        </a:prstGeom>
        <a:noFill/>
        <a:ln w="9525">
          <a:noFill/>
          <a:miter lim="800000"/>
          <a:headEnd/>
          <a:tailEnd/>
        </a:ln>
      </xdr:spPr>
    </xdr:pic>
    <xdr:clientData/>
  </xdr:twoCellAnchor>
  <xdr:twoCellAnchor editAs="oneCell">
    <xdr:from>
      <xdr:col>3</xdr:col>
      <xdr:colOff>0</xdr:colOff>
      <xdr:row>46</xdr:row>
      <xdr:rowOff>0</xdr:rowOff>
    </xdr:from>
    <xdr:to>
      <xdr:col>3</xdr:col>
      <xdr:colOff>200025</xdr:colOff>
      <xdr:row>46</xdr:row>
      <xdr:rowOff>85725</xdr:rowOff>
    </xdr:to>
    <xdr:pic>
      <xdr:nvPicPr>
        <xdr:cNvPr id="1206041" name="Picture 47" descr="http://www.webometrics.info/sites/default/files/Details.jpg">
          <a:hlinkClick xmlns:r="http://schemas.openxmlformats.org/officeDocument/2006/relationships" r:id="rId4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3544550"/>
          <a:ext cx="200025" cy="85725"/>
        </a:xfrm>
        <a:prstGeom prst="rect">
          <a:avLst/>
        </a:prstGeom>
        <a:noFill/>
        <a:ln w="9525">
          <a:noFill/>
          <a:miter lim="800000"/>
          <a:headEnd/>
          <a:tailEnd/>
        </a:ln>
      </xdr:spPr>
    </xdr:pic>
    <xdr:clientData/>
  </xdr:twoCellAnchor>
  <xdr:twoCellAnchor editAs="oneCell">
    <xdr:from>
      <xdr:col>3</xdr:col>
      <xdr:colOff>0</xdr:colOff>
      <xdr:row>47</xdr:row>
      <xdr:rowOff>0</xdr:rowOff>
    </xdr:from>
    <xdr:to>
      <xdr:col>3</xdr:col>
      <xdr:colOff>200025</xdr:colOff>
      <xdr:row>47</xdr:row>
      <xdr:rowOff>85725</xdr:rowOff>
    </xdr:to>
    <xdr:pic>
      <xdr:nvPicPr>
        <xdr:cNvPr id="1206042" name="Picture 48" descr="http://www.webometrics.info/sites/default/files/Details.jpg">
          <a:hlinkClick xmlns:r="http://schemas.openxmlformats.org/officeDocument/2006/relationships" r:id="rId5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3792200"/>
          <a:ext cx="200025" cy="85725"/>
        </a:xfrm>
        <a:prstGeom prst="rect">
          <a:avLst/>
        </a:prstGeom>
        <a:noFill/>
        <a:ln w="9525">
          <a:noFill/>
          <a:miter lim="800000"/>
          <a:headEnd/>
          <a:tailEnd/>
        </a:ln>
      </xdr:spPr>
    </xdr:pic>
    <xdr:clientData/>
  </xdr:twoCellAnchor>
  <xdr:twoCellAnchor editAs="oneCell">
    <xdr:from>
      <xdr:col>3</xdr:col>
      <xdr:colOff>0</xdr:colOff>
      <xdr:row>48</xdr:row>
      <xdr:rowOff>0</xdr:rowOff>
    </xdr:from>
    <xdr:to>
      <xdr:col>3</xdr:col>
      <xdr:colOff>200025</xdr:colOff>
      <xdr:row>48</xdr:row>
      <xdr:rowOff>85725</xdr:rowOff>
    </xdr:to>
    <xdr:pic>
      <xdr:nvPicPr>
        <xdr:cNvPr id="1206043" name="Picture 49" descr="http://www.webometrics.info/sites/default/files/Details.jpg">
          <a:hlinkClick xmlns:r="http://schemas.openxmlformats.org/officeDocument/2006/relationships" r:id="rId5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4039850"/>
          <a:ext cx="200025" cy="85725"/>
        </a:xfrm>
        <a:prstGeom prst="rect">
          <a:avLst/>
        </a:prstGeom>
        <a:noFill/>
        <a:ln w="9525">
          <a:noFill/>
          <a:miter lim="800000"/>
          <a:headEnd/>
          <a:tailEnd/>
        </a:ln>
      </xdr:spPr>
    </xdr:pic>
    <xdr:clientData/>
  </xdr:twoCellAnchor>
  <xdr:twoCellAnchor editAs="oneCell">
    <xdr:from>
      <xdr:col>3</xdr:col>
      <xdr:colOff>0</xdr:colOff>
      <xdr:row>49</xdr:row>
      <xdr:rowOff>0</xdr:rowOff>
    </xdr:from>
    <xdr:to>
      <xdr:col>3</xdr:col>
      <xdr:colOff>200025</xdr:colOff>
      <xdr:row>49</xdr:row>
      <xdr:rowOff>85725</xdr:rowOff>
    </xdr:to>
    <xdr:pic>
      <xdr:nvPicPr>
        <xdr:cNvPr id="1206044" name="Picture 50" descr="http://www.webometrics.info/sites/default/files/Details.jpg">
          <a:hlinkClick xmlns:r="http://schemas.openxmlformats.org/officeDocument/2006/relationships" r:id="rId5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4287500"/>
          <a:ext cx="200025" cy="85725"/>
        </a:xfrm>
        <a:prstGeom prst="rect">
          <a:avLst/>
        </a:prstGeom>
        <a:noFill/>
        <a:ln w="9525">
          <a:noFill/>
          <a:miter lim="800000"/>
          <a:headEnd/>
          <a:tailEnd/>
        </a:ln>
      </xdr:spPr>
    </xdr:pic>
    <xdr:clientData/>
  </xdr:twoCellAnchor>
  <xdr:twoCellAnchor editAs="oneCell">
    <xdr:from>
      <xdr:col>3</xdr:col>
      <xdr:colOff>0</xdr:colOff>
      <xdr:row>50</xdr:row>
      <xdr:rowOff>0</xdr:rowOff>
    </xdr:from>
    <xdr:to>
      <xdr:col>3</xdr:col>
      <xdr:colOff>200025</xdr:colOff>
      <xdr:row>50</xdr:row>
      <xdr:rowOff>85725</xdr:rowOff>
    </xdr:to>
    <xdr:pic>
      <xdr:nvPicPr>
        <xdr:cNvPr id="1206045" name="Picture 51" descr="http://www.webometrics.info/sites/default/files/Details.jpg">
          <a:hlinkClick xmlns:r="http://schemas.openxmlformats.org/officeDocument/2006/relationships" r:id="rId5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4535150"/>
          <a:ext cx="200025" cy="85725"/>
        </a:xfrm>
        <a:prstGeom prst="rect">
          <a:avLst/>
        </a:prstGeom>
        <a:noFill/>
        <a:ln w="9525">
          <a:noFill/>
          <a:miter lim="800000"/>
          <a:headEnd/>
          <a:tailEnd/>
        </a:ln>
      </xdr:spPr>
    </xdr:pic>
    <xdr:clientData/>
  </xdr:twoCellAnchor>
  <xdr:twoCellAnchor editAs="oneCell">
    <xdr:from>
      <xdr:col>3</xdr:col>
      <xdr:colOff>0</xdr:colOff>
      <xdr:row>51</xdr:row>
      <xdr:rowOff>0</xdr:rowOff>
    </xdr:from>
    <xdr:to>
      <xdr:col>3</xdr:col>
      <xdr:colOff>200025</xdr:colOff>
      <xdr:row>51</xdr:row>
      <xdr:rowOff>85725</xdr:rowOff>
    </xdr:to>
    <xdr:pic>
      <xdr:nvPicPr>
        <xdr:cNvPr id="1206046" name="Picture 52" descr="http://www.webometrics.info/sites/default/files/Details.jpg">
          <a:hlinkClick xmlns:r="http://schemas.openxmlformats.org/officeDocument/2006/relationships" r:id="rId5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4782800"/>
          <a:ext cx="200025" cy="85725"/>
        </a:xfrm>
        <a:prstGeom prst="rect">
          <a:avLst/>
        </a:prstGeom>
        <a:noFill/>
        <a:ln w="9525">
          <a:noFill/>
          <a:miter lim="800000"/>
          <a:headEnd/>
          <a:tailEnd/>
        </a:ln>
      </xdr:spPr>
    </xdr:pic>
    <xdr:clientData/>
  </xdr:twoCellAnchor>
  <xdr:twoCellAnchor editAs="oneCell">
    <xdr:from>
      <xdr:col>3</xdr:col>
      <xdr:colOff>0</xdr:colOff>
      <xdr:row>52</xdr:row>
      <xdr:rowOff>0</xdr:rowOff>
    </xdr:from>
    <xdr:to>
      <xdr:col>3</xdr:col>
      <xdr:colOff>200025</xdr:colOff>
      <xdr:row>52</xdr:row>
      <xdr:rowOff>85725</xdr:rowOff>
    </xdr:to>
    <xdr:pic>
      <xdr:nvPicPr>
        <xdr:cNvPr id="1206047" name="Picture 53" descr="http://www.webometrics.info/sites/default/files/Details.jpg">
          <a:hlinkClick xmlns:r="http://schemas.openxmlformats.org/officeDocument/2006/relationships" r:id="rId5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5030450"/>
          <a:ext cx="200025" cy="85725"/>
        </a:xfrm>
        <a:prstGeom prst="rect">
          <a:avLst/>
        </a:prstGeom>
        <a:noFill/>
        <a:ln w="9525">
          <a:noFill/>
          <a:miter lim="800000"/>
          <a:headEnd/>
          <a:tailEnd/>
        </a:ln>
      </xdr:spPr>
    </xdr:pic>
    <xdr:clientData/>
  </xdr:twoCellAnchor>
  <xdr:twoCellAnchor editAs="oneCell">
    <xdr:from>
      <xdr:col>3</xdr:col>
      <xdr:colOff>0</xdr:colOff>
      <xdr:row>53</xdr:row>
      <xdr:rowOff>0</xdr:rowOff>
    </xdr:from>
    <xdr:to>
      <xdr:col>3</xdr:col>
      <xdr:colOff>200025</xdr:colOff>
      <xdr:row>53</xdr:row>
      <xdr:rowOff>85725</xdr:rowOff>
    </xdr:to>
    <xdr:pic>
      <xdr:nvPicPr>
        <xdr:cNvPr id="1206048" name="Picture 54" descr="http://www.webometrics.info/sites/default/files/Details.jpg">
          <a:hlinkClick xmlns:r="http://schemas.openxmlformats.org/officeDocument/2006/relationships" r:id="rId5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5278100"/>
          <a:ext cx="200025" cy="85725"/>
        </a:xfrm>
        <a:prstGeom prst="rect">
          <a:avLst/>
        </a:prstGeom>
        <a:noFill/>
        <a:ln w="9525">
          <a:noFill/>
          <a:miter lim="800000"/>
          <a:headEnd/>
          <a:tailEnd/>
        </a:ln>
      </xdr:spPr>
    </xdr:pic>
    <xdr:clientData/>
  </xdr:twoCellAnchor>
  <xdr:twoCellAnchor editAs="oneCell">
    <xdr:from>
      <xdr:col>3</xdr:col>
      <xdr:colOff>0</xdr:colOff>
      <xdr:row>54</xdr:row>
      <xdr:rowOff>0</xdr:rowOff>
    </xdr:from>
    <xdr:to>
      <xdr:col>3</xdr:col>
      <xdr:colOff>200025</xdr:colOff>
      <xdr:row>54</xdr:row>
      <xdr:rowOff>85725</xdr:rowOff>
    </xdr:to>
    <xdr:pic>
      <xdr:nvPicPr>
        <xdr:cNvPr id="1206049" name="Picture 55" descr="http://www.webometrics.info/sites/default/files/Details.jpg">
          <a:hlinkClick xmlns:r="http://schemas.openxmlformats.org/officeDocument/2006/relationships" r:id="rId5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5525750"/>
          <a:ext cx="200025" cy="85725"/>
        </a:xfrm>
        <a:prstGeom prst="rect">
          <a:avLst/>
        </a:prstGeom>
        <a:noFill/>
        <a:ln w="9525">
          <a:noFill/>
          <a:miter lim="800000"/>
          <a:headEnd/>
          <a:tailEnd/>
        </a:ln>
      </xdr:spPr>
    </xdr:pic>
    <xdr:clientData/>
  </xdr:twoCellAnchor>
  <xdr:twoCellAnchor editAs="oneCell">
    <xdr:from>
      <xdr:col>3</xdr:col>
      <xdr:colOff>0</xdr:colOff>
      <xdr:row>55</xdr:row>
      <xdr:rowOff>0</xdr:rowOff>
    </xdr:from>
    <xdr:to>
      <xdr:col>3</xdr:col>
      <xdr:colOff>200025</xdr:colOff>
      <xdr:row>55</xdr:row>
      <xdr:rowOff>85725</xdr:rowOff>
    </xdr:to>
    <xdr:pic>
      <xdr:nvPicPr>
        <xdr:cNvPr id="1206050" name="Picture 56" descr="http://www.webometrics.info/sites/default/files/Details.jpg">
          <a:hlinkClick xmlns:r="http://schemas.openxmlformats.org/officeDocument/2006/relationships" r:id="rId5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5773400"/>
          <a:ext cx="200025" cy="85725"/>
        </a:xfrm>
        <a:prstGeom prst="rect">
          <a:avLst/>
        </a:prstGeom>
        <a:noFill/>
        <a:ln w="9525">
          <a:noFill/>
          <a:miter lim="800000"/>
          <a:headEnd/>
          <a:tailEnd/>
        </a:ln>
      </xdr:spPr>
    </xdr:pic>
    <xdr:clientData/>
  </xdr:twoCellAnchor>
  <xdr:twoCellAnchor editAs="oneCell">
    <xdr:from>
      <xdr:col>3</xdr:col>
      <xdr:colOff>0</xdr:colOff>
      <xdr:row>56</xdr:row>
      <xdr:rowOff>0</xdr:rowOff>
    </xdr:from>
    <xdr:to>
      <xdr:col>3</xdr:col>
      <xdr:colOff>200025</xdr:colOff>
      <xdr:row>56</xdr:row>
      <xdr:rowOff>85725</xdr:rowOff>
    </xdr:to>
    <xdr:pic>
      <xdr:nvPicPr>
        <xdr:cNvPr id="1206051" name="Picture 57" descr="http://www.webometrics.info/sites/default/files/Details.jpg">
          <a:hlinkClick xmlns:r="http://schemas.openxmlformats.org/officeDocument/2006/relationships" r:id="rId5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6021050"/>
          <a:ext cx="200025" cy="85725"/>
        </a:xfrm>
        <a:prstGeom prst="rect">
          <a:avLst/>
        </a:prstGeom>
        <a:noFill/>
        <a:ln w="9525">
          <a:noFill/>
          <a:miter lim="800000"/>
          <a:headEnd/>
          <a:tailEnd/>
        </a:ln>
      </xdr:spPr>
    </xdr:pic>
    <xdr:clientData/>
  </xdr:twoCellAnchor>
  <xdr:twoCellAnchor editAs="oneCell">
    <xdr:from>
      <xdr:col>3</xdr:col>
      <xdr:colOff>0</xdr:colOff>
      <xdr:row>57</xdr:row>
      <xdr:rowOff>0</xdr:rowOff>
    </xdr:from>
    <xdr:to>
      <xdr:col>3</xdr:col>
      <xdr:colOff>200025</xdr:colOff>
      <xdr:row>57</xdr:row>
      <xdr:rowOff>85725</xdr:rowOff>
    </xdr:to>
    <xdr:pic>
      <xdr:nvPicPr>
        <xdr:cNvPr id="1206052" name="Picture 58" descr="http://www.webometrics.info/sites/default/files/Details.jpg">
          <a:hlinkClick xmlns:r="http://schemas.openxmlformats.org/officeDocument/2006/relationships" r:id="rId6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6268700"/>
          <a:ext cx="200025" cy="85725"/>
        </a:xfrm>
        <a:prstGeom prst="rect">
          <a:avLst/>
        </a:prstGeom>
        <a:noFill/>
        <a:ln w="9525">
          <a:noFill/>
          <a:miter lim="800000"/>
          <a:headEnd/>
          <a:tailEnd/>
        </a:ln>
      </xdr:spPr>
    </xdr:pic>
    <xdr:clientData/>
  </xdr:twoCellAnchor>
  <xdr:twoCellAnchor editAs="oneCell">
    <xdr:from>
      <xdr:col>3</xdr:col>
      <xdr:colOff>0</xdr:colOff>
      <xdr:row>58</xdr:row>
      <xdr:rowOff>0</xdr:rowOff>
    </xdr:from>
    <xdr:to>
      <xdr:col>3</xdr:col>
      <xdr:colOff>200025</xdr:colOff>
      <xdr:row>58</xdr:row>
      <xdr:rowOff>85725</xdr:rowOff>
    </xdr:to>
    <xdr:pic>
      <xdr:nvPicPr>
        <xdr:cNvPr id="1206053" name="Picture 59" descr="http://www.webometrics.info/sites/default/files/Details.jpg">
          <a:hlinkClick xmlns:r="http://schemas.openxmlformats.org/officeDocument/2006/relationships" r:id="rId6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6516350"/>
          <a:ext cx="200025" cy="85725"/>
        </a:xfrm>
        <a:prstGeom prst="rect">
          <a:avLst/>
        </a:prstGeom>
        <a:noFill/>
        <a:ln w="9525">
          <a:noFill/>
          <a:miter lim="800000"/>
          <a:headEnd/>
          <a:tailEnd/>
        </a:ln>
      </xdr:spPr>
    </xdr:pic>
    <xdr:clientData/>
  </xdr:twoCellAnchor>
  <xdr:twoCellAnchor editAs="oneCell">
    <xdr:from>
      <xdr:col>3</xdr:col>
      <xdr:colOff>0</xdr:colOff>
      <xdr:row>59</xdr:row>
      <xdr:rowOff>0</xdr:rowOff>
    </xdr:from>
    <xdr:to>
      <xdr:col>3</xdr:col>
      <xdr:colOff>200025</xdr:colOff>
      <xdr:row>59</xdr:row>
      <xdr:rowOff>85725</xdr:rowOff>
    </xdr:to>
    <xdr:pic>
      <xdr:nvPicPr>
        <xdr:cNvPr id="1206054" name="Picture 60" descr="http://www.webometrics.info/sites/default/files/Details.jpg">
          <a:hlinkClick xmlns:r="http://schemas.openxmlformats.org/officeDocument/2006/relationships" r:id="rId6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6764000"/>
          <a:ext cx="200025" cy="85725"/>
        </a:xfrm>
        <a:prstGeom prst="rect">
          <a:avLst/>
        </a:prstGeom>
        <a:noFill/>
        <a:ln w="9525">
          <a:noFill/>
          <a:miter lim="800000"/>
          <a:headEnd/>
          <a:tailEnd/>
        </a:ln>
      </xdr:spPr>
    </xdr:pic>
    <xdr:clientData/>
  </xdr:twoCellAnchor>
  <xdr:twoCellAnchor editAs="oneCell">
    <xdr:from>
      <xdr:col>3</xdr:col>
      <xdr:colOff>0</xdr:colOff>
      <xdr:row>60</xdr:row>
      <xdr:rowOff>0</xdr:rowOff>
    </xdr:from>
    <xdr:to>
      <xdr:col>3</xdr:col>
      <xdr:colOff>200025</xdr:colOff>
      <xdr:row>60</xdr:row>
      <xdr:rowOff>85725</xdr:rowOff>
    </xdr:to>
    <xdr:pic>
      <xdr:nvPicPr>
        <xdr:cNvPr id="1206055" name="Picture 61" descr="http://www.webometrics.info/sites/default/files/Details.jpg">
          <a:hlinkClick xmlns:r="http://schemas.openxmlformats.org/officeDocument/2006/relationships" r:id="rId6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7011650"/>
          <a:ext cx="200025" cy="85725"/>
        </a:xfrm>
        <a:prstGeom prst="rect">
          <a:avLst/>
        </a:prstGeom>
        <a:noFill/>
        <a:ln w="9525">
          <a:noFill/>
          <a:miter lim="800000"/>
          <a:headEnd/>
          <a:tailEnd/>
        </a:ln>
      </xdr:spPr>
    </xdr:pic>
    <xdr:clientData/>
  </xdr:twoCellAnchor>
  <xdr:twoCellAnchor editAs="oneCell">
    <xdr:from>
      <xdr:col>3</xdr:col>
      <xdr:colOff>0</xdr:colOff>
      <xdr:row>61</xdr:row>
      <xdr:rowOff>0</xdr:rowOff>
    </xdr:from>
    <xdr:to>
      <xdr:col>3</xdr:col>
      <xdr:colOff>200025</xdr:colOff>
      <xdr:row>61</xdr:row>
      <xdr:rowOff>85725</xdr:rowOff>
    </xdr:to>
    <xdr:pic>
      <xdr:nvPicPr>
        <xdr:cNvPr id="1206056" name="Picture 62" descr="http://www.webometrics.info/sites/default/files/Details.jpg">
          <a:hlinkClick xmlns:r="http://schemas.openxmlformats.org/officeDocument/2006/relationships" r:id="rId6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7497425"/>
          <a:ext cx="200025" cy="85725"/>
        </a:xfrm>
        <a:prstGeom prst="rect">
          <a:avLst/>
        </a:prstGeom>
        <a:noFill/>
        <a:ln w="9525">
          <a:noFill/>
          <a:miter lim="800000"/>
          <a:headEnd/>
          <a:tailEnd/>
        </a:ln>
      </xdr:spPr>
    </xdr:pic>
    <xdr:clientData/>
  </xdr:twoCellAnchor>
  <xdr:twoCellAnchor editAs="oneCell">
    <xdr:from>
      <xdr:col>3</xdr:col>
      <xdr:colOff>0</xdr:colOff>
      <xdr:row>62</xdr:row>
      <xdr:rowOff>0</xdr:rowOff>
    </xdr:from>
    <xdr:to>
      <xdr:col>3</xdr:col>
      <xdr:colOff>200025</xdr:colOff>
      <xdr:row>62</xdr:row>
      <xdr:rowOff>85725</xdr:rowOff>
    </xdr:to>
    <xdr:pic>
      <xdr:nvPicPr>
        <xdr:cNvPr id="1206057" name="Picture 63" descr="http://www.webometrics.info/sites/default/files/Details.jpg">
          <a:hlinkClick xmlns:r="http://schemas.openxmlformats.org/officeDocument/2006/relationships" r:id="rId6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7745075"/>
          <a:ext cx="200025" cy="85725"/>
        </a:xfrm>
        <a:prstGeom prst="rect">
          <a:avLst/>
        </a:prstGeom>
        <a:noFill/>
        <a:ln w="9525">
          <a:noFill/>
          <a:miter lim="800000"/>
          <a:headEnd/>
          <a:tailEnd/>
        </a:ln>
      </xdr:spPr>
    </xdr:pic>
    <xdr:clientData/>
  </xdr:twoCellAnchor>
  <xdr:twoCellAnchor editAs="oneCell">
    <xdr:from>
      <xdr:col>3</xdr:col>
      <xdr:colOff>0</xdr:colOff>
      <xdr:row>63</xdr:row>
      <xdr:rowOff>0</xdr:rowOff>
    </xdr:from>
    <xdr:to>
      <xdr:col>3</xdr:col>
      <xdr:colOff>200025</xdr:colOff>
      <xdr:row>63</xdr:row>
      <xdr:rowOff>85725</xdr:rowOff>
    </xdr:to>
    <xdr:pic>
      <xdr:nvPicPr>
        <xdr:cNvPr id="1206058" name="Picture 64" descr="http://www.webometrics.info/sites/default/files/Details.jpg">
          <a:hlinkClick xmlns:r="http://schemas.openxmlformats.org/officeDocument/2006/relationships" r:id="rId6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7992725"/>
          <a:ext cx="200025" cy="85725"/>
        </a:xfrm>
        <a:prstGeom prst="rect">
          <a:avLst/>
        </a:prstGeom>
        <a:noFill/>
        <a:ln w="9525">
          <a:noFill/>
          <a:miter lim="800000"/>
          <a:headEnd/>
          <a:tailEnd/>
        </a:ln>
      </xdr:spPr>
    </xdr:pic>
    <xdr:clientData/>
  </xdr:twoCellAnchor>
  <xdr:twoCellAnchor editAs="oneCell">
    <xdr:from>
      <xdr:col>3</xdr:col>
      <xdr:colOff>0</xdr:colOff>
      <xdr:row>64</xdr:row>
      <xdr:rowOff>0</xdr:rowOff>
    </xdr:from>
    <xdr:to>
      <xdr:col>3</xdr:col>
      <xdr:colOff>200025</xdr:colOff>
      <xdr:row>64</xdr:row>
      <xdr:rowOff>85725</xdr:rowOff>
    </xdr:to>
    <xdr:pic>
      <xdr:nvPicPr>
        <xdr:cNvPr id="1206059" name="Picture 65" descr="http://www.webometrics.info/sites/default/files/Details.jpg">
          <a:hlinkClick xmlns:r="http://schemas.openxmlformats.org/officeDocument/2006/relationships" r:id="rId6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8240375"/>
          <a:ext cx="200025" cy="85725"/>
        </a:xfrm>
        <a:prstGeom prst="rect">
          <a:avLst/>
        </a:prstGeom>
        <a:noFill/>
        <a:ln w="9525">
          <a:noFill/>
          <a:miter lim="800000"/>
          <a:headEnd/>
          <a:tailEnd/>
        </a:ln>
      </xdr:spPr>
    </xdr:pic>
    <xdr:clientData/>
  </xdr:twoCellAnchor>
  <xdr:twoCellAnchor editAs="oneCell">
    <xdr:from>
      <xdr:col>3</xdr:col>
      <xdr:colOff>0</xdr:colOff>
      <xdr:row>65</xdr:row>
      <xdr:rowOff>0</xdr:rowOff>
    </xdr:from>
    <xdr:to>
      <xdr:col>3</xdr:col>
      <xdr:colOff>200025</xdr:colOff>
      <xdr:row>65</xdr:row>
      <xdr:rowOff>85725</xdr:rowOff>
    </xdr:to>
    <xdr:pic>
      <xdr:nvPicPr>
        <xdr:cNvPr id="1206060" name="Picture 66" descr="http://www.webometrics.info/sites/default/files/Details.jpg">
          <a:hlinkClick xmlns:r="http://schemas.openxmlformats.org/officeDocument/2006/relationships" r:id="rId6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8488025"/>
          <a:ext cx="200025" cy="85725"/>
        </a:xfrm>
        <a:prstGeom prst="rect">
          <a:avLst/>
        </a:prstGeom>
        <a:noFill/>
        <a:ln w="9525">
          <a:noFill/>
          <a:miter lim="800000"/>
          <a:headEnd/>
          <a:tailEnd/>
        </a:ln>
      </xdr:spPr>
    </xdr:pic>
    <xdr:clientData/>
  </xdr:twoCellAnchor>
  <xdr:twoCellAnchor editAs="oneCell">
    <xdr:from>
      <xdr:col>3</xdr:col>
      <xdr:colOff>0</xdr:colOff>
      <xdr:row>66</xdr:row>
      <xdr:rowOff>0</xdr:rowOff>
    </xdr:from>
    <xdr:to>
      <xdr:col>3</xdr:col>
      <xdr:colOff>200025</xdr:colOff>
      <xdr:row>66</xdr:row>
      <xdr:rowOff>85725</xdr:rowOff>
    </xdr:to>
    <xdr:pic>
      <xdr:nvPicPr>
        <xdr:cNvPr id="1206061" name="Picture 67" descr="http://www.webometrics.info/sites/default/files/Details.jpg">
          <a:hlinkClick xmlns:r="http://schemas.openxmlformats.org/officeDocument/2006/relationships" r:id="rId6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8735675"/>
          <a:ext cx="200025" cy="85725"/>
        </a:xfrm>
        <a:prstGeom prst="rect">
          <a:avLst/>
        </a:prstGeom>
        <a:noFill/>
        <a:ln w="9525">
          <a:noFill/>
          <a:miter lim="800000"/>
          <a:headEnd/>
          <a:tailEnd/>
        </a:ln>
      </xdr:spPr>
    </xdr:pic>
    <xdr:clientData/>
  </xdr:twoCellAnchor>
  <xdr:twoCellAnchor editAs="oneCell">
    <xdr:from>
      <xdr:col>3</xdr:col>
      <xdr:colOff>0</xdr:colOff>
      <xdr:row>67</xdr:row>
      <xdr:rowOff>0</xdr:rowOff>
    </xdr:from>
    <xdr:to>
      <xdr:col>3</xdr:col>
      <xdr:colOff>200025</xdr:colOff>
      <xdr:row>67</xdr:row>
      <xdr:rowOff>85725</xdr:rowOff>
    </xdr:to>
    <xdr:pic>
      <xdr:nvPicPr>
        <xdr:cNvPr id="1206062" name="Picture 68" descr="http://www.webometrics.info/sites/default/files/Details.jpg">
          <a:hlinkClick xmlns:r="http://schemas.openxmlformats.org/officeDocument/2006/relationships" r:id="rId7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8983325"/>
          <a:ext cx="200025" cy="85725"/>
        </a:xfrm>
        <a:prstGeom prst="rect">
          <a:avLst/>
        </a:prstGeom>
        <a:noFill/>
        <a:ln w="9525">
          <a:noFill/>
          <a:miter lim="800000"/>
          <a:headEnd/>
          <a:tailEnd/>
        </a:ln>
      </xdr:spPr>
    </xdr:pic>
    <xdr:clientData/>
  </xdr:twoCellAnchor>
  <xdr:twoCellAnchor editAs="oneCell">
    <xdr:from>
      <xdr:col>3</xdr:col>
      <xdr:colOff>0</xdr:colOff>
      <xdr:row>68</xdr:row>
      <xdr:rowOff>0</xdr:rowOff>
    </xdr:from>
    <xdr:to>
      <xdr:col>3</xdr:col>
      <xdr:colOff>200025</xdr:colOff>
      <xdr:row>68</xdr:row>
      <xdr:rowOff>85725</xdr:rowOff>
    </xdr:to>
    <xdr:pic>
      <xdr:nvPicPr>
        <xdr:cNvPr id="1206063" name="Picture 69" descr="http://www.webometrics.info/sites/default/files/Details.jpg">
          <a:hlinkClick xmlns:r="http://schemas.openxmlformats.org/officeDocument/2006/relationships" r:id="rId7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9230975"/>
          <a:ext cx="200025" cy="85725"/>
        </a:xfrm>
        <a:prstGeom prst="rect">
          <a:avLst/>
        </a:prstGeom>
        <a:noFill/>
        <a:ln w="9525">
          <a:noFill/>
          <a:miter lim="800000"/>
          <a:headEnd/>
          <a:tailEnd/>
        </a:ln>
      </xdr:spPr>
    </xdr:pic>
    <xdr:clientData/>
  </xdr:twoCellAnchor>
  <xdr:twoCellAnchor editAs="oneCell">
    <xdr:from>
      <xdr:col>3</xdr:col>
      <xdr:colOff>0</xdr:colOff>
      <xdr:row>69</xdr:row>
      <xdr:rowOff>0</xdr:rowOff>
    </xdr:from>
    <xdr:to>
      <xdr:col>3</xdr:col>
      <xdr:colOff>200025</xdr:colOff>
      <xdr:row>69</xdr:row>
      <xdr:rowOff>85725</xdr:rowOff>
    </xdr:to>
    <xdr:pic>
      <xdr:nvPicPr>
        <xdr:cNvPr id="1206064" name="Picture 70" descr="http://www.webometrics.info/sites/default/files/Details.jpg">
          <a:hlinkClick xmlns:r="http://schemas.openxmlformats.org/officeDocument/2006/relationships" r:id="rId7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9478625"/>
          <a:ext cx="200025" cy="85725"/>
        </a:xfrm>
        <a:prstGeom prst="rect">
          <a:avLst/>
        </a:prstGeom>
        <a:noFill/>
        <a:ln w="9525">
          <a:noFill/>
          <a:miter lim="800000"/>
          <a:headEnd/>
          <a:tailEnd/>
        </a:ln>
      </xdr:spPr>
    </xdr:pic>
    <xdr:clientData/>
  </xdr:twoCellAnchor>
  <xdr:twoCellAnchor editAs="oneCell">
    <xdr:from>
      <xdr:col>3</xdr:col>
      <xdr:colOff>0</xdr:colOff>
      <xdr:row>70</xdr:row>
      <xdr:rowOff>0</xdr:rowOff>
    </xdr:from>
    <xdr:to>
      <xdr:col>3</xdr:col>
      <xdr:colOff>200025</xdr:colOff>
      <xdr:row>70</xdr:row>
      <xdr:rowOff>85725</xdr:rowOff>
    </xdr:to>
    <xdr:pic>
      <xdr:nvPicPr>
        <xdr:cNvPr id="1206065" name="Picture 71" descr="http://www.webometrics.info/sites/default/files/Details.jpg">
          <a:hlinkClick xmlns:r="http://schemas.openxmlformats.org/officeDocument/2006/relationships" r:id="rId7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9726275"/>
          <a:ext cx="200025" cy="85725"/>
        </a:xfrm>
        <a:prstGeom prst="rect">
          <a:avLst/>
        </a:prstGeom>
        <a:noFill/>
        <a:ln w="9525">
          <a:noFill/>
          <a:miter lim="800000"/>
          <a:headEnd/>
          <a:tailEnd/>
        </a:ln>
      </xdr:spPr>
    </xdr:pic>
    <xdr:clientData/>
  </xdr:twoCellAnchor>
  <xdr:twoCellAnchor editAs="oneCell">
    <xdr:from>
      <xdr:col>3</xdr:col>
      <xdr:colOff>0</xdr:colOff>
      <xdr:row>71</xdr:row>
      <xdr:rowOff>0</xdr:rowOff>
    </xdr:from>
    <xdr:to>
      <xdr:col>3</xdr:col>
      <xdr:colOff>200025</xdr:colOff>
      <xdr:row>71</xdr:row>
      <xdr:rowOff>85725</xdr:rowOff>
    </xdr:to>
    <xdr:pic>
      <xdr:nvPicPr>
        <xdr:cNvPr id="1206066" name="Picture 72" descr="http://www.webometrics.info/sites/default/files/Details.jpg">
          <a:hlinkClick xmlns:r="http://schemas.openxmlformats.org/officeDocument/2006/relationships" r:id="rId7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19973925"/>
          <a:ext cx="200025" cy="85725"/>
        </a:xfrm>
        <a:prstGeom prst="rect">
          <a:avLst/>
        </a:prstGeom>
        <a:noFill/>
        <a:ln w="9525">
          <a:noFill/>
          <a:miter lim="800000"/>
          <a:headEnd/>
          <a:tailEnd/>
        </a:ln>
      </xdr:spPr>
    </xdr:pic>
    <xdr:clientData/>
  </xdr:twoCellAnchor>
  <xdr:twoCellAnchor editAs="oneCell">
    <xdr:from>
      <xdr:col>3</xdr:col>
      <xdr:colOff>0</xdr:colOff>
      <xdr:row>72</xdr:row>
      <xdr:rowOff>0</xdr:rowOff>
    </xdr:from>
    <xdr:to>
      <xdr:col>3</xdr:col>
      <xdr:colOff>200025</xdr:colOff>
      <xdr:row>72</xdr:row>
      <xdr:rowOff>85725</xdr:rowOff>
    </xdr:to>
    <xdr:pic>
      <xdr:nvPicPr>
        <xdr:cNvPr id="1206067" name="Picture 73" descr="http://www.webometrics.info/sites/default/files/Details.jpg">
          <a:hlinkClick xmlns:r="http://schemas.openxmlformats.org/officeDocument/2006/relationships" r:id="rId7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0221575"/>
          <a:ext cx="200025" cy="85725"/>
        </a:xfrm>
        <a:prstGeom prst="rect">
          <a:avLst/>
        </a:prstGeom>
        <a:noFill/>
        <a:ln w="9525">
          <a:noFill/>
          <a:miter lim="800000"/>
          <a:headEnd/>
          <a:tailEnd/>
        </a:ln>
      </xdr:spPr>
    </xdr:pic>
    <xdr:clientData/>
  </xdr:twoCellAnchor>
  <xdr:twoCellAnchor editAs="oneCell">
    <xdr:from>
      <xdr:col>3</xdr:col>
      <xdr:colOff>0</xdr:colOff>
      <xdr:row>73</xdr:row>
      <xdr:rowOff>0</xdr:rowOff>
    </xdr:from>
    <xdr:to>
      <xdr:col>3</xdr:col>
      <xdr:colOff>200025</xdr:colOff>
      <xdr:row>73</xdr:row>
      <xdr:rowOff>85725</xdr:rowOff>
    </xdr:to>
    <xdr:pic>
      <xdr:nvPicPr>
        <xdr:cNvPr id="1206068" name="Picture 74" descr="http://www.webometrics.info/sites/default/files/Details.jpg">
          <a:hlinkClick xmlns:r="http://schemas.openxmlformats.org/officeDocument/2006/relationships" r:id="rId7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0469225"/>
          <a:ext cx="200025" cy="85725"/>
        </a:xfrm>
        <a:prstGeom prst="rect">
          <a:avLst/>
        </a:prstGeom>
        <a:noFill/>
        <a:ln w="9525">
          <a:noFill/>
          <a:miter lim="800000"/>
          <a:headEnd/>
          <a:tailEnd/>
        </a:ln>
      </xdr:spPr>
    </xdr:pic>
    <xdr:clientData/>
  </xdr:twoCellAnchor>
  <xdr:twoCellAnchor editAs="oneCell">
    <xdr:from>
      <xdr:col>3</xdr:col>
      <xdr:colOff>0</xdr:colOff>
      <xdr:row>74</xdr:row>
      <xdr:rowOff>0</xdr:rowOff>
    </xdr:from>
    <xdr:to>
      <xdr:col>3</xdr:col>
      <xdr:colOff>200025</xdr:colOff>
      <xdr:row>74</xdr:row>
      <xdr:rowOff>85725</xdr:rowOff>
    </xdr:to>
    <xdr:pic>
      <xdr:nvPicPr>
        <xdr:cNvPr id="1206069" name="Picture 75" descr="http://www.webometrics.info/sites/default/files/Details.jpg">
          <a:hlinkClick xmlns:r="http://schemas.openxmlformats.org/officeDocument/2006/relationships" r:id="rId7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0716875"/>
          <a:ext cx="200025" cy="85725"/>
        </a:xfrm>
        <a:prstGeom prst="rect">
          <a:avLst/>
        </a:prstGeom>
        <a:noFill/>
        <a:ln w="9525">
          <a:noFill/>
          <a:miter lim="800000"/>
          <a:headEnd/>
          <a:tailEnd/>
        </a:ln>
      </xdr:spPr>
    </xdr:pic>
    <xdr:clientData/>
  </xdr:twoCellAnchor>
  <xdr:twoCellAnchor editAs="oneCell">
    <xdr:from>
      <xdr:col>3</xdr:col>
      <xdr:colOff>0</xdr:colOff>
      <xdr:row>75</xdr:row>
      <xdr:rowOff>0</xdr:rowOff>
    </xdr:from>
    <xdr:to>
      <xdr:col>3</xdr:col>
      <xdr:colOff>200025</xdr:colOff>
      <xdr:row>75</xdr:row>
      <xdr:rowOff>85725</xdr:rowOff>
    </xdr:to>
    <xdr:pic>
      <xdr:nvPicPr>
        <xdr:cNvPr id="1206070" name="Picture 76" descr="http://www.webometrics.info/sites/default/files/Details.jpg">
          <a:hlinkClick xmlns:r="http://schemas.openxmlformats.org/officeDocument/2006/relationships" r:id="rId7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0964525"/>
          <a:ext cx="200025" cy="85725"/>
        </a:xfrm>
        <a:prstGeom prst="rect">
          <a:avLst/>
        </a:prstGeom>
        <a:noFill/>
        <a:ln w="9525">
          <a:noFill/>
          <a:miter lim="800000"/>
          <a:headEnd/>
          <a:tailEnd/>
        </a:ln>
      </xdr:spPr>
    </xdr:pic>
    <xdr:clientData/>
  </xdr:twoCellAnchor>
  <xdr:twoCellAnchor editAs="oneCell">
    <xdr:from>
      <xdr:col>3</xdr:col>
      <xdr:colOff>0</xdr:colOff>
      <xdr:row>76</xdr:row>
      <xdr:rowOff>0</xdr:rowOff>
    </xdr:from>
    <xdr:to>
      <xdr:col>3</xdr:col>
      <xdr:colOff>200025</xdr:colOff>
      <xdr:row>76</xdr:row>
      <xdr:rowOff>85725</xdr:rowOff>
    </xdr:to>
    <xdr:pic>
      <xdr:nvPicPr>
        <xdr:cNvPr id="1206071" name="Picture 77" descr="http://www.webometrics.info/sites/default/files/Details.jpg">
          <a:hlinkClick xmlns:r="http://schemas.openxmlformats.org/officeDocument/2006/relationships" r:id="rId7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1212175"/>
          <a:ext cx="200025" cy="85725"/>
        </a:xfrm>
        <a:prstGeom prst="rect">
          <a:avLst/>
        </a:prstGeom>
        <a:noFill/>
        <a:ln w="9525">
          <a:noFill/>
          <a:miter lim="800000"/>
          <a:headEnd/>
          <a:tailEnd/>
        </a:ln>
      </xdr:spPr>
    </xdr:pic>
    <xdr:clientData/>
  </xdr:twoCellAnchor>
  <xdr:twoCellAnchor editAs="oneCell">
    <xdr:from>
      <xdr:col>3</xdr:col>
      <xdr:colOff>0</xdr:colOff>
      <xdr:row>77</xdr:row>
      <xdr:rowOff>0</xdr:rowOff>
    </xdr:from>
    <xdr:to>
      <xdr:col>3</xdr:col>
      <xdr:colOff>200025</xdr:colOff>
      <xdr:row>77</xdr:row>
      <xdr:rowOff>85725</xdr:rowOff>
    </xdr:to>
    <xdr:pic>
      <xdr:nvPicPr>
        <xdr:cNvPr id="1206072" name="Picture 78" descr="http://www.webometrics.info/sites/default/files/Details.jpg">
          <a:hlinkClick xmlns:r="http://schemas.openxmlformats.org/officeDocument/2006/relationships" r:id="rId8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1459825"/>
          <a:ext cx="200025" cy="85725"/>
        </a:xfrm>
        <a:prstGeom prst="rect">
          <a:avLst/>
        </a:prstGeom>
        <a:noFill/>
        <a:ln w="9525">
          <a:noFill/>
          <a:miter lim="800000"/>
          <a:headEnd/>
          <a:tailEnd/>
        </a:ln>
      </xdr:spPr>
    </xdr:pic>
    <xdr:clientData/>
  </xdr:twoCellAnchor>
  <xdr:twoCellAnchor editAs="oneCell">
    <xdr:from>
      <xdr:col>3</xdr:col>
      <xdr:colOff>0</xdr:colOff>
      <xdr:row>78</xdr:row>
      <xdr:rowOff>0</xdr:rowOff>
    </xdr:from>
    <xdr:to>
      <xdr:col>3</xdr:col>
      <xdr:colOff>200025</xdr:colOff>
      <xdr:row>78</xdr:row>
      <xdr:rowOff>85725</xdr:rowOff>
    </xdr:to>
    <xdr:pic>
      <xdr:nvPicPr>
        <xdr:cNvPr id="1206073" name="Picture 79" descr="http://www.webometrics.info/sites/default/files/Details.jpg">
          <a:hlinkClick xmlns:r="http://schemas.openxmlformats.org/officeDocument/2006/relationships" r:id="rId8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1707475"/>
          <a:ext cx="200025" cy="85725"/>
        </a:xfrm>
        <a:prstGeom prst="rect">
          <a:avLst/>
        </a:prstGeom>
        <a:noFill/>
        <a:ln w="9525">
          <a:noFill/>
          <a:miter lim="800000"/>
          <a:headEnd/>
          <a:tailEnd/>
        </a:ln>
      </xdr:spPr>
    </xdr:pic>
    <xdr:clientData/>
  </xdr:twoCellAnchor>
  <xdr:twoCellAnchor editAs="oneCell">
    <xdr:from>
      <xdr:col>3</xdr:col>
      <xdr:colOff>0</xdr:colOff>
      <xdr:row>79</xdr:row>
      <xdr:rowOff>0</xdr:rowOff>
    </xdr:from>
    <xdr:to>
      <xdr:col>3</xdr:col>
      <xdr:colOff>200025</xdr:colOff>
      <xdr:row>79</xdr:row>
      <xdr:rowOff>85725</xdr:rowOff>
    </xdr:to>
    <xdr:pic>
      <xdr:nvPicPr>
        <xdr:cNvPr id="1206074" name="Picture 80" descr="http://www.webometrics.info/sites/default/files/Details.jpg">
          <a:hlinkClick xmlns:r="http://schemas.openxmlformats.org/officeDocument/2006/relationships" r:id="rId8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1955125"/>
          <a:ext cx="200025" cy="85725"/>
        </a:xfrm>
        <a:prstGeom prst="rect">
          <a:avLst/>
        </a:prstGeom>
        <a:noFill/>
        <a:ln w="9525">
          <a:noFill/>
          <a:miter lim="800000"/>
          <a:headEnd/>
          <a:tailEnd/>
        </a:ln>
      </xdr:spPr>
    </xdr:pic>
    <xdr:clientData/>
  </xdr:twoCellAnchor>
  <xdr:twoCellAnchor editAs="oneCell">
    <xdr:from>
      <xdr:col>3</xdr:col>
      <xdr:colOff>0</xdr:colOff>
      <xdr:row>80</xdr:row>
      <xdr:rowOff>0</xdr:rowOff>
    </xdr:from>
    <xdr:to>
      <xdr:col>3</xdr:col>
      <xdr:colOff>200025</xdr:colOff>
      <xdr:row>80</xdr:row>
      <xdr:rowOff>85725</xdr:rowOff>
    </xdr:to>
    <xdr:pic>
      <xdr:nvPicPr>
        <xdr:cNvPr id="1206075" name="Picture 81" descr="http://www.webometrics.info/sites/default/files/Details.jpg">
          <a:hlinkClick xmlns:r="http://schemas.openxmlformats.org/officeDocument/2006/relationships" r:id="rId8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2202775"/>
          <a:ext cx="200025" cy="85725"/>
        </a:xfrm>
        <a:prstGeom prst="rect">
          <a:avLst/>
        </a:prstGeom>
        <a:noFill/>
        <a:ln w="9525">
          <a:noFill/>
          <a:miter lim="800000"/>
          <a:headEnd/>
          <a:tailEnd/>
        </a:ln>
      </xdr:spPr>
    </xdr:pic>
    <xdr:clientData/>
  </xdr:twoCellAnchor>
  <xdr:twoCellAnchor editAs="oneCell">
    <xdr:from>
      <xdr:col>3</xdr:col>
      <xdr:colOff>0</xdr:colOff>
      <xdr:row>81</xdr:row>
      <xdr:rowOff>0</xdr:rowOff>
    </xdr:from>
    <xdr:to>
      <xdr:col>3</xdr:col>
      <xdr:colOff>200025</xdr:colOff>
      <xdr:row>81</xdr:row>
      <xdr:rowOff>85725</xdr:rowOff>
    </xdr:to>
    <xdr:pic>
      <xdr:nvPicPr>
        <xdr:cNvPr id="1206076" name="Picture 82" descr="http://www.webometrics.info/sites/default/files/Details.jpg">
          <a:hlinkClick xmlns:r="http://schemas.openxmlformats.org/officeDocument/2006/relationships" r:id="rId8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2450425"/>
          <a:ext cx="200025" cy="85725"/>
        </a:xfrm>
        <a:prstGeom prst="rect">
          <a:avLst/>
        </a:prstGeom>
        <a:noFill/>
        <a:ln w="9525">
          <a:noFill/>
          <a:miter lim="800000"/>
          <a:headEnd/>
          <a:tailEnd/>
        </a:ln>
      </xdr:spPr>
    </xdr:pic>
    <xdr:clientData/>
  </xdr:twoCellAnchor>
  <xdr:twoCellAnchor editAs="oneCell">
    <xdr:from>
      <xdr:col>3</xdr:col>
      <xdr:colOff>0</xdr:colOff>
      <xdr:row>82</xdr:row>
      <xdr:rowOff>0</xdr:rowOff>
    </xdr:from>
    <xdr:to>
      <xdr:col>3</xdr:col>
      <xdr:colOff>200025</xdr:colOff>
      <xdr:row>82</xdr:row>
      <xdr:rowOff>85725</xdr:rowOff>
    </xdr:to>
    <xdr:pic>
      <xdr:nvPicPr>
        <xdr:cNvPr id="1206077" name="Picture 83" descr="http://www.webometrics.info/sites/default/files/Details.jpg">
          <a:hlinkClick xmlns:r="http://schemas.openxmlformats.org/officeDocument/2006/relationships" r:id="rId8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2698075"/>
          <a:ext cx="200025" cy="85725"/>
        </a:xfrm>
        <a:prstGeom prst="rect">
          <a:avLst/>
        </a:prstGeom>
        <a:noFill/>
        <a:ln w="9525">
          <a:noFill/>
          <a:miter lim="800000"/>
          <a:headEnd/>
          <a:tailEnd/>
        </a:ln>
      </xdr:spPr>
    </xdr:pic>
    <xdr:clientData/>
  </xdr:twoCellAnchor>
  <xdr:twoCellAnchor editAs="oneCell">
    <xdr:from>
      <xdr:col>3</xdr:col>
      <xdr:colOff>0</xdr:colOff>
      <xdr:row>83</xdr:row>
      <xdr:rowOff>0</xdr:rowOff>
    </xdr:from>
    <xdr:to>
      <xdr:col>3</xdr:col>
      <xdr:colOff>200025</xdr:colOff>
      <xdr:row>83</xdr:row>
      <xdr:rowOff>85725</xdr:rowOff>
    </xdr:to>
    <xdr:pic>
      <xdr:nvPicPr>
        <xdr:cNvPr id="1206078" name="Picture 84" descr="http://www.webometrics.info/sites/default/files/Details.jpg">
          <a:hlinkClick xmlns:r="http://schemas.openxmlformats.org/officeDocument/2006/relationships" r:id="rId8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2945725"/>
          <a:ext cx="200025" cy="85725"/>
        </a:xfrm>
        <a:prstGeom prst="rect">
          <a:avLst/>
        </a:prstGeom>
        <a:noFill/>
        <a:ln w="9525">
          <a:noFill/>
          <a:miter lim="800000"/>
          <a:headEnd/>
          <a:tailEnd/>
        </a:ln>
      </xdr:spPr>
    </xdr:pic>
    <xdr:clientData/>
  </xdr:twoCellAnchor>
  <xdr:twoCellAnchor editAs="oneCell">
    <xdr:from>
      <xdr:col>3</xdr:col>
      <xdr:colOff>0</xdr:colOff>
      <xdr:row>84</xdr:row>
      <xdr:rowOff>0</xdr:rowOff>
    </xdr:from>
    <xdr:to>
      <xdr:col>3</xdr:col>
      <xdr:colOff>200025</xdr:colOff>
      <xdr:row>84</xdr:row>
      <xdr:rowOff>85725</xdr:rowOff>
    </xdr:to>
    <xdr:pic>
      <xdr:nvPicPr>
        <xdr:cNvPr id="1206079" name="Picture 85" descr="http://www.webometrics.info/sites/default/files/Details.jpg">
          <a:hlinkClick xmlns:r="http://schemas.openxmlformats.org/officeDocument/2006/relationships" r:id="rId8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3193375"/>
          <a:ext cx="200025" cy="85725"/>
        </a:xfrm>
        <a:prstGeom prst="rect">
          <a:avLst/>
        </a:prstGeom>
        <a:noFill/>
        <a:ln w="9525">
          <a:noFill/>
          <a:miter lim="800000"/>
          <a:headEnd/>
          <a:tailEnd/>
        </a:ln>
      </xdr:spPr>
    </xdr:pic>
    <xdr:clientData/>
  </xdr:twoCellAnchor>
  <xdr:twoCellAnchor editAs="oneCell">
    <xdr:from>
      <xdr:col>3</xdr:col>
      <xdr:colOff>0</xdr:colOff>
      <xdr:row>85</xdr:row>
      <xdr:rowOff>0</xdr:rowOff>
    </xdr:from>
    <xdr:to>
      <xdr:col>3</xdr:col>
      <xdr:colOff>200025</xdr:colOff>
      <xdr:row>85</xdr:row>
      <xdr:rowOff>85725</xdr:rowOff>
    </xdr:to>
    <xdr:pic>
      <xdr:nvPicPr>
        <xdr:cNvPr id="1206080" name="Picture 86" descr="http://www.webometrics.info/sites/default/files/Details.jpg">
          <a:hlinkClick xmlns:r="http://schemas.openxmlformats.org/officeDocument/2006/relationships" r:id="rId8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3679150"/>
          <a:ext cx="200025" cy="85725"/>
        </a:xfrm>
        <a:prstGeom prst="rect">
          <a:avLst/>
        </a:prstGeom>
        <a:noFill/>
        <a:ln w="9525">
          <a:noFill/>
          <a:miter lim="800000"/>
          <a:headEnd/>
          <a:tailEnd/>
        </a:ln>
      </xdr:spPr>
    </xdr:pic>
    <xdr:clientData/>
  </xdr:twoCellAnchor>
  <xdr:twoCellAnchor editAs="oneCell">
    <xdr:from>
      <xdr:col>3</xdr:col>
      <xdr:colOff>0</xdr:colOff>
      <xdr:row>86</xdr:row>
      <xdr:rowOff>0</xdr:rowOff>
    </xdr:from>
    <xdr:to>
      <xdr:col>3</xdr:col>
      <xdr:colOff>200025</xdr:colOff>
      <xdr:row>86</xdr:row>
      <xdr:rowOff>85725</xdr:rowOff>
    </xdr:to>
    <xdr:pic>
      <xdr:nvPicPr>
        <xdr:cNvPr id="1206081" name="Picture 87" descr="http://www.webometrics.info/sites/default/files/Details.jpg">
          <a:hlinkClick xmlns:r="http://schemas.openxmlformats.org/officeDocument/2006/relationships" r:id="rId8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3926800"/>
          <a:ext cx="200025" cy="85725"/>
        </a:xfrm>
        <a:prstGeom prst="rect">
          <a:avLst/>
        </a:prstGeom>
        <a:noFill/>
        <a:ln w="9525">
          <a:noFill/>
          <a:miter lim="800000"/>
          <a:headEnd/>
          <a:tailEnd/>
        </a:ln>
      </xdr:spPr>
    </xdr:pic>
    <xdr:clientData/>
  </xdr:twoCellAnchor>
  <xdr:twoCellAnchor editAs="oneCell">
    <xdr:from>
      <xdr:col>3</xdr:col>
      <xdr:colOff>0</xdr:colOff>
      <xdr:row>87</xdr:row>
      <xdr:rowOff>0</xdr:rowOff>
    </xdr:from>
    <xdr:to>
      <xdr:col>3</xdr:col>
      <xdr:colOff>200025</xdr:colOff>
      <xdr:row>87</xdr:row>
      <xdr:rowOff>85725</xdr:rowOff>
    </xdr:to>
    <xdr:pic>
      <xdr:nvPicPr>
        <xdr:cNvPr id="1206082" name="Picture 88" descr="http://www.webometrics.info/sites/default/files/Details.jpg">
          <a:hlinkClick xmlns:r="http://schemas.openxmlformats.org/officeDocument/2006/relationships" r:id="rId9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4174450"/>
          <a:ext cx="200025" cy="85725"/>
        </a:xfrm>
        <a:prstGeom prst="rect">
          <a:avLst/>
        </a:prstGeom>
        <a:noFill/>
        <a:ln w="9525">
          <a:noFill/>
          <a:miter lim="800000"/>
          <a:headEnd/>
          <a:tailEnd/>
        </a:ln>
      </xdr:spPr>
    </xdr:pic>
    <xdr:clientData/>
  </xdr:twoCellAnchor>
  <xdr:twoCellAnchor editAs="oneCell">
    <xdr:from>
      <xdr:col>3</xdr:col>
      <xdr:colOff>0</xdr:colOff>
      <xdr:row>88</xdr:row>
      <xdr:rowOff>0</xdr:rowOff>
    </xdr:from>
    <xdr:to>
      <xdr:col>3</xdr:col>
      <xdr:colOff>200025</xdr:colOff>
      <xdr:row>88</xdr:row>
      <xdr:rowOff>85725</xdr:rowOff>
    </xdr:to>
    <xdr:pic>
      <xdr:nvPicPr>
        <xdr:cNvPr id="1206083" name="Picture 89" descr="http://www.webometrics.info/sites/default/files/Details.jpg">
          <a:hlinkClick xmlns:r="http://schemas.openxmlformats.org/officeDocument/2006/relationships" r:id="rId9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4422100"/>
          <a:ext cx="200025" cy="85725"/>
        </a:xfrm>
        <a:prstGeom prst="rect">
          <a:avLst/>
        </a:prstGeom>
        <a:noFill/>
        <a:ln w="9525">
          <a:noFill/>
          <a:miter lim="800000"/>
          <a:headEnd/>
          <a:tailEnd/>
        </a:ln>
      </xdr:spPr>
    </xdr:pic>
    <xdr:clientData/>
  </xdr:twoCellAnchor>
  <xdr:twoCellAnchor editAs="oneCell">
    <xdr:from>
      <xdr:col>3</xdr:col>
      <xdr:colOff>0</xdr:colOff>
      <xdr:row>89</xdr:row>
      <xdr:rowOff>0</xdr:rowOff>
    </xdr:from>
    <xdr:to>
      <xdr:col>3</xdr:col>
      <xdr:colOff>200025</xdr:colOff>
      <xdr:row>89</xdr:row>
      <xdr:rowOff>85725</xdr:rowOff>
    </xdr:to>
    <xdr:pic>
      <xdr:nvPicPr>
        <xdr:cNvPr id="1206084" name="Picture 90" descr="http://www.webometrics.info/sites/default/files/Details.jpg">
          <a:hlinkClick xmlns:r="http://schemas.openxmlformats.org/officeDocument/2006/relationships" r:id="rId9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4669750"/>
          <a:ext cx="200025" cy="85725"/>
        </a:xfrm>
        <a:prstGeom prst="rect">
          <a:avLst/>
        </a:prstGeom>
        <a:noFill/>
        <a:ln w="9525">
          <a:noFill/>
          <a:miter lim="800000"/>
          <a:headEnd/>
          <a:tailEnd/>
        </a:ln>
      </xdr:spPr>
    </xdr:pic>
    <xdr:clientData/>
  </xdr:twoCellAnchor>
  <xdr:twoCellAnchor editAs="oneCell">
    <xdr:from>
      <xdr:col>3</xdr:col>
      <xdr:colOff>0</xdr:colOff>
      <xdr:row>90</xdr:row>
      <xdr:rowOff>0</xdr:rowOff>
    </xdr:from>
    <xdr:to>
      <xdr:col>3</xdr:col>
      <xdr:colOff>200025</xdr:colOff>
      <xdr:row>90</xdr:row>
      <xdr:rowOff>85725</xdr:rowOff>
    </xdr:to>
    <xdr:pic>
      <xdr:nvPicPr>
        <xdr:cNvPr id="1206085" name="Picture 91" descr="http://www.webometrics.info/sites/default/files/Details.jpg">
          <a:hlinkClick xmlns:r="http://schemas.openxmlformats.org/officeDocument/2006/relationships" r:id="rId9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4917400"/>
          <a:ext cx="200025" cy="85725"/>
        </a:xfrm>
        <a:prstGeom prst="rect">
          <a:avLst/>
        </a:prstGeom>
        <a:noFill/>
        <a:ln w="9525">
          <a:noFill/>
          <a:miter lim="800000"/>
          <a:headEnd/>
          <a:tailEnd/>
        </a:ln>
      </xdr:spPr>
    </xdr:pic>
    <xdr:clientData/>
  </xdr:twoCellAnchor>
  <xdr:twoCellAnchor editAs="oneCell">
    <xdr:from>
      <xdr:col>3</xdr:col>
      <xdr:colOff>0</xdr:colOff>
      <xdr:row>91</xdr:row>
      <xdr:rowOff>0</xdr:rowOff>
    </xdr:from>
    <xdr:to>
      <xdr:col>3</xdr:col>
      <xdr:colOff>200025</xdr:colOff>
      <xdr:row>91</xdr:row>
      <xdr:rowOff>85725</xdr:rowOff>
    </xdr:to>
    <xdr:pic>
      <xdr:nvPicPr>
        <xdr:cNvPr id="1206086" name="Picture 92" descr="http://www.webometrics.info/sites/default/files/Details.jpg">
          <a:hlinkClick xmlns:r="http://schemas.openxmlformats.org/officeDocument/2006/relationships" r:id="rId9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5165050"/>
          <a:ext cx="200025" cy="85725"/>
        </a:xfrm>
        <a:prstGeom prst="rect">
          <a:avLst/>
        </a:prstGeom>
        <a:noFill/>
        <a:ln w="9525">
          <a:noFill/>
          <a:miter lim="800000"/>
          <a:headEnd/>
          <a:tailEnd/>
        </a:ln>
      </xdr:spPr>
    </xdr:pic>
    <xdr:clientData/>
  </xdr:twoCellAnchor>
  <xdr:twoCellAnchor editAs="oneCell">
    <xdr:from>
      <xdr:col>3</xdr:col>
      <xdr:colOff>0</xdr:colOff>
      <xdr:row>92</xdr:row>
      <xdr:rowOff>0</xdr:rowOff>
    </xdr:from>
    <xdr:to>
      <xdr:col>3</xdr:col>
      <xdr:colOff>200025</xdr:colOff>
      <xdr:row>92</xdr:row>
      <xdr:rowOff>85725</xdr:rowOff>
    </xdr:to>
    <xdr:pic>
      <xdr:nvPicPr>
        <xdr:cNvPr id="1206087" name="Picture 93" descr="http://www.webometrics.info/sites/default/files/Details.jpg">
          <a:hlinkClick xmlns:r="http://schemas.openxmlformats.org/officeDocument/2006/relationships" r:id="rId9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5412700"/>
          <a:ext cx="200025" cy="85725"/>
        </a:xfrm>
        <a:prstGeom prst="rect">
          <a:avLst/>
        </a:prstGeom>
        <a:noFill/>
        <a:ln w="9525">
          <a:noFill/>
          <a:miter lim="800000"/>
          <a:headEnd/>
          <a:tailEnd/>
        </a:ln>
      </xdr:spPr>
    </xdr:pic>
    <xdr:clientData/>
  </xdr:twoCellAnchor>
  <xdr:twoCellAnchor editAs="oneCell">
    <xdr:from>
      <xdr:col>3</xdr:col>
      <xdr:colOff>0</xdr:colOff>
      <xdr:row>93</xdr:row>
      <xdr:rowOff>0</xdr:rowOff>
    </xdr:from>
    <xdr:to>
      <xdr:col>3</xdr:col>
      <xdr:colOff>200025</xdr:colOff>
      <xdr:row>93</xdr:row>
      <xdr:rowOff>85725</xdr:rowOff>
    </xdr:to>
    <xdr:pic>
      <xdr:nvPicPr>
        <xdr:cNvPr id="1206088" name="Picture 94" descr="http://www.webometrics.info/sites/default/files/Details.jpg">
          <a:hlinkClick xmlns:r="http://schemas.openxmlformats.org/officeDocument/2006/relationships" r:id="rId9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5660350"/>
          <a:ext cx="200025" cy="85725"/>
        </a:xfrm>
        <a:prstGeom prst="rect">
          <a:avLst/>
        </a:prstGeom>
        <a:noFill/>
        <a:ln w="9525">
          <a:noFill/>
          <a:miter lim="800000"/>
          <a:headEnd/>
          <a:tailEnd/>
        </a:ln>
      </xdr:spPr>
    </xdr:pic>
    <xdr:clientData/>
  </xdr:twoCellAnchor>
  <xdr:twoCellAnchor editAs="oneCell">
    <xdr:from>
      <xdr:col>3</xdr:col>
      <xdr:colOff>0</xdr:colOff>
      <xdr:row>94</xdr:row>
      <xdr:rowOff>0</xdr:rowOff>
    </xdr:from>
    <xdr:to>
      <xdr:col>3</xdr:col>
      <xdr:colOff>200025</xdr:colOff>
      <xdr:row>94</xdr:row>
      <xdr:rowOff>85725</xdr:rowOff>
    </xdr:to>
    <xdr:pic>
      <xdr:nvPicPr>
        <xdr:cNvPr id="1206089" name="Picture 95" descr="http://www.webometrics.info/sites/default/files/Details.jpg">
          <a:hlinkClick xmlns:r="http://schemas.openxmlformats.org/officeDocument/2006/relationships" r:id="rId9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5908000"/>
          <a:ext cx="200025" cy="85725"/>
        </a:xfrm>
        <a:prstGeom prst="rect">
          <a:avLst/>
        </a:prstGeom>
        <a:noFill/>
        <a:ln w="9525">
          <a:noFill/>
          <a:miter lim="800000"/>
          <a:headEnd/>
          <a:tailEnd/>
        </a:ln>
      </xdr:spPr>
    </xdr:pic>
    <xdr:clientData/>
  </xdr:twoCellAnchor>
  <xdr:twoCellAnchor editAs="oneCell">
    <xdr:from>
      <xdr:col>3</xdr:col>
      <xdr:colOff>0</xdr:colOff>
      <xdr:row>95</xdr:row>
      <xdr:rowOff>0</xdr:rowOff>
    </xdr:from>
    <xdr:to>
      <xdr:col>3</xdr:col>
      <xdr:colOff>200025</xdr:colOff>
      <xdr:row>95</xdr:row>
      <xdr:rowOff>85725</xdr:rowOff>
    </xdr:to>
    <xdr:pic>
      <xdr:nvPicPr>
        <xdr:cNvPr id="1206090" name="Picture 96" descr="http://www.webometrics.info/sites/default/files/Details.jpg">
          <a:hlinkClick xmlns:r="http://schemas.openxmlformats.org/officeDocument/2006/relationships" r:id="rId9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6155650"/>
          <a:ext cx="200025" cy="85725"/>
        </a:xfrm>
        <a:prstGeom prst="rect">
          <a:avLst/>
        </a:prstGeom>
        <a:noFill/>
        <a:ln w="9525">
          <a:noFill/>
          <a:miter lim="800000"/>
          <a:headEnd/>
          <a:tailEnd/>
        </a:ln>
      </xdr:spPr>
    </xdr:pic>
    <xdr:clientData/>
  </xdr:twoCellAnchor>
  <xdr:twoCellAnchor editAs="oneCell">
    <xdr:from>
      <xdr:col>3</xdr:col>
      <xdr:colOff>0</xdr:colOff>
      <xdr:row>96</xdr:row>
      <xdr:rowOff>0</xdr:rowOff>
    </xdr:from>
    <xdr:to>
      <xdr:col>3</xdr:col>
      <xdr:colOff>200025</xdr:colOff>
      <xdr:row>96</xdr:row>
      <xdr:rowOff>85725</xdr:rowOff>
    </xdr:to>
    <xdr:pic>
      <xdr:nvPicPr>
        <xdr:cNvPr id="1206091" name="Picture 97" descr="http://www.webometrics.info/sites/default/files/Details.jpg">
          <a:hlinkClick xmlns:r="http://schemas.openxmlformats.org/officeDocument/2006/relationships" r:id="rId9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6403300"/>
          <a:ext cx="200025" cy="85725"/>
        </a:xfrm>
        <a:prstGeom prst="rect">
          <a:avLst/>
        </a:prstGeom>
        <a:noFill/>
        <a:ln w="9525">
          <a:noFill/>
          <a:miter lim="800000"/>
          <a:headEnd/>
          <a:tailEnd/>
        </a:ln>
      </xdr:spPr>
    </xdr:pic>
    <xdr:clientData/>
  </xdr:twoCellAnchor>
  <xdr:twoCellAnchor editAs="oneCell">
    <xdr:from>
      <xdr:col>3</xdr:col>
      <xdr:colOff>0</xdr:colOff>
      <xdr:row>97</xdr:row>
      <xdr:rowOff>0</xdr:rowOff>
    </xdr:from>
    <xdr:to>
      <xdr:col>3</xdr:col>
      <xdr:colOff>200025</xdr:colOff>
      <xdr:row>97</xdr:row>
      <xdr:rowOff>85725</xdr:rowOff>
    </xdr:to>
    <xdr:pic>
      <xdr:nvPicPr>
        <xdr:cNvPr id="1206092" name="Picture 98" descr="http://www.webometrics.info/sites/default/files/Details.jpg">
          <a:hlinkClick xmlns:r="http://schemas.openxmlformats.org/officeDocument/2006/relationships" r:id="rId10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6650950"/>
          <a:ext cx="200025" cy="85725"/>
        </a:xfrm>
        <a:prstGeom prst="rect">
          <a:avLst/>
        </a:prstGeom>
        <a:noFill/>
        <a:ln w="9525">
          <a:noFill/>
          <a:miter lim="800000"/>
          <a:headEnd/>
          <a:tailEnd/>
        </a:ln>
      </xdr:spPr>
    </xdr:pic>
    <xdr:clientData/>
  </xdr:twoCellAnchor>
  <xdr:twoCellAnchor editAs="oneCell">
    <xdr:from>
      <xdr:col>3</xdr:col>
      <xdr:colOff>0</xdr:colOff>
      <xdr:row>98</xdr:row>
      <xdr:rowOff>0</xdr:rowOff>
    </xdr:from>
    <xdr:to>
      <xdr:col>3</xdr:col>
      <xdr:colOff>200025</xdr:colOff>
      <xdr:row>98</xdr:row>
      <xdr:rowOff>85725</xdr:rowOff>
    </xdr:to>
    <xdr:pic>
      <xdr:nvPicPr>
        <xdr:cNvPr id="1206093" name="Picture 99" descr="http://www.webometrics.info/sites/default/files/Details.jpg">
          <a:hlinkClick xmlns:r="http://schemas.openxmlformats.org/officeDocument/2006/relationships" r:id="rId10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6898600"/>
          <a:ext cx="200025" cy="85725"/>
        </a:xfrm>
        <a:prstGeom prst="rect">
          <a:avLst/>
        </a:prstGeom>
        <a:noFill/>
        <a:ln w="9525">
          <a:noFill/>
          <a:miter lim="800000"/>
          <a:headEnd/>
          <a:tailEnd/>
        </a:ln>
      </xdr:spPr>
    </xdr:pic>
    <xdr:clientData/>
  </xdr:twoCellAnchor>
  <xdr:twoCellAnchor editAs="oneCell">
    <xdr:from>
      <xdr:col>3</xdr:col>
      <xdr:colOff>0</xdr:colOff>
      <xdr:row>99</xdr:row>
      <xdr:rowOff>0</xdr:rowOff>
    </xdr:from>
    <xdr:to>
      <xdr:col>3</xdr:col>
      <xdr:colOff>200025</xdr:colOff>
      <xdr:row>99</xdr:row>
      <xdr:rowOff>85725</xdr:rowOff>
    </xdr:to>
    <xdr:pic>
      <xdr:nvPicPr>
        <xdr:cNvPr id="1206094" name="Picture 100" descr="http://www.webometrics.info/sites/default/files/Details.jpg">
          <a:hlinkClick xmlns:r="http://schemas.openxmlformats.org/officeDocument/2006/relationships" r:id="rId10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7146250"/>
          <a:ext cx="200025" cy="85725"/>
        </a:xfrm>
        <a:prstGeom prst="rect">
          <a:avLst/>
        </a:prstGeom>
        <a:noFill/>
        <a:ln w="9525">
          <a:noFill/>
          <a:miter lim="800000"/>
          <a:headEnd/>
          <a:tailEnd/>
        </a:ln>
      </xdr:spPr>
    </xdr:pic>
    <xdr:clientData/>
  </xdr:twoCellAnchor>
  <xdr:twoCellAnchor editAs="oneCell">
    <xdr:from>
      <xdr:col>3</xdr:col>
      <xdr:colOff>0</xdr:colOff>
      <xdr:row>100</xdr:row>
      <xdr:rowOff>0</xdr:rowOff>
    </xdr:from>
    <xdr:to>
      <xdr:col>3</xdr:col>
      <xdr:colOff>200025</xdr:colOff>
      <xdr:row>100</xdr:row>
      <xdr:rowOff>85725</xdr:rowOff>
    </xdr:to>
    <xdr:pic>
      <xdr:nvPicPr>
        <xdr:cNvPr id="1206095" name="Picture 101" descr="http://www.webometrics.info/sites/default/files/Details.jpg">
          <a:hlinkClick xmlns:r="http://schemas.openxmlformats.org/officeDocument/2006/relationships" r:id="rId10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7632025"/>
          <a:ext cx="200025" cy="85725"/>
        </a:xfrm>
        <a:prstGeom prst="rect">
          <a:avLst/>
        </a:prstGeom>
        <a:noFill/>
        <a:ln w="9525">
          <a:noFill/>
          <a:miter lim="800000"/>
          <a:headEnd/>
          <a:tailEnd/>
        </a:ln>
      </xdr:spPr>
    </xdr:pic>
    <xdr:clientData/>
  </xdr:twoCellAnchor>
  <xdr:twoCellAnchor editAs="oneCell">
    <xdr:from>
      <xdr:col>3</xdr:col>
      <xdr:colOff>0</xdr:colOff>
      <xdr:row>101</xdr:row>
      <xdr:rowOff>0</xdr:rowOff>
    </xdr:from>
    <xdr:to>
      <xdr:col>3</xdr:col>
      <xdr:colOff>200025</xdr:colOff>
      <xdr:row>101</xdr:row>
      <xdr:rowOff>85725</xdr:rowOff>
    </xdr:to>
    <xdr:pic>
      <xdr:nvPicPr>
        <xdr:cNvPr id="1206096" name="Picture 102" descr="http://www.webometrics.info/sites/default/files/Details.jpg">
          <a:hlinkClick xmlns:r="http://schemas.openxmlformats.org/officeDocument/2006/relationships" r:id="rId10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7879675"/>
          <a:ext cx="200025" cy="85725"/>
        </a:xfrm>
        <a:prstGeom prst="rect">
          <a:avLst/>
        </a:prstGeom>
        <a:noFill/>
        <a:ln w="9525">
          <a:noFill/>
          <a:miter lim="800000"/>
          <a:headEnd/>
          <a:tailEnd/>
        </a:ln>
      </xdr:spPr>
    </xdr:pic>
    <xdr:clientData/>
  </xdr:twoCellAnchor>
  <xdr:twoCellAnchor editAs="oneCell">
    <xdr:from>
      <xdr:col>3</xdr:col>
      <xdr:colOff>0</xdr:colOff>
      <xdr:row>102</xdr:row>
      <xdr:rowOff>0</xdr:rowOff>
    </xdr:from>
    <xdr:to>
      <xdr:col>3</xdr:col>
      <xdr:colOff>200025</xdr:colOff>
      <xdr:row>102</xdr:row>
      <xdr:rowOff>85725</xdr:rowOff>
    </xdr:to>
    <xdr:pic>
      <xdr:nvPicPr>
        <xdr:cNvPr id="1206097" name="Picture 103" descr="http://www.webometrics.info/sites/default/files/Details.jpg">
          <a:hlinkClick xmlns:r="http://schemas.openxmlformats.org/officeDocument/2006/relationships" r:id="rId10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8365450"/>
          <a:ext cx="200025" cy="85725"/>
        </a:xfrm>
        <a:prstGeom prst="rect">
          <a:avLst/>
        </a:prstGeom>
        <a:noFill/>
        <a:ln w="9525">
          <a:noFill/>
          <a:miter lim="800000"/>
          <a:headEnd/>
          <a:tailEnd/>
        </a:ln>
      </xdr:spPr>
    </xdr:pic>
    <xdr:clientData/>
  </xdr:twoCellAnchor>
  <xdr:twoCellAnchor editAs="oneCell">
    <xdr:from>
      <xdr:col>3</xdr:col>
      <xdr:colOff>0</xdr:colOff>
      <xdr:row>103</xdr:row>
      <xdr:rowOff>0</xdr:rowOff>
    </xdr:from>
    <xdr:to>
      <xdr:col>3</xdr:col>
      <xdr:colOff>200025</xdr:colOff>
      <xdr:row>103</xdr:row>
      <xdr:rowOff>85725</xdr:rowOff>
    </xdr:to>
    <xdr:pic>
      <xdr:nvPicPr>
        <xdr:cNvPr id="1206098" name="Picture 104" descr="http://www.webometrics.info/sites/default/files/Details.jpg">
          <a:hlinkClick xmlns:r="http://schemas.openxmlformats.org/officeDocument/2006/relationships" r:id="rId10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8613100"/>
          <a:ext cx="200025" cy="85725"/>
        </a:xfrm>
        <a:prstGeom prst="rect">
          <a:avLst/>
        </a:prstGeom>
        <a:noFill/>
        <a:ln w="9525">
          <a:noFill/>
          <a:miter lim="800000"/>
          <a:headEnd/>
          <a:tailEnd/>
        </a:ln>
      </xdr:spPr>
    </xdr:pic>
    <xdr:clientData/>
  </xdr:twoCellAnchor>
  <xdr:twoCellAnchor editAs="oneCell">
    <xdr:from>
      <xdr:col>3</xdr:col>
      <xdr:colOff>0</xdr:colOff>
      <xdr:row>104</xdr:row>
      <xdr:rowOff>0</xdr:rowOff>
    </xdr:from>
    <xdr:to>
      <xdr:col>3</xdr:col>
      <xdr:colOff>200025</xdr:colOff>
      <xdr:row>104</xdr:row>
      <xdr:rowOff>85725</xdr:rowOff>
    </xdr:to>
    <xdr:pic>
      <xdr:nvPicPr>
        <xdr:cNvPr id="1206099" name="Picture 105" descr="http://www.webometrics.info/sites/default/files/Details.jpg">
          <a:hlinkClick xmlns:r="http://schemas.openxmlformats.org/officeDocument/2006/relationships" r:id="rId10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8860750"/>
          <a:ext cx="200025" cy="85725"/>
        </a:xfrm>
        <a:prstGeom prst="rect">
          <a:avLst/>
        </a:prstGeom>
        <a:noFill/>
        <a:ln w="9525">
          <a:noFill/>
          <a:miter lim="800000"/>
          <a:headEnd/>
          <a:tailEnd/>
        </a:ln>
      </xdr:spPr>
    </xdr:pic>
    <xdr:clientData/>
  </xdr:twoCellAnchor>
  <xdr:twoCellAnchor editAs="oneCell">
    <xdr:from>
      <xdr:col>3</xdr:col>
      <xdr:colOff>0</xdr:colOff>
      <xdr:row>105</xdr:row>
      <xdr:rowOff>0</xdr:rowOff>
    </xdr:from>
    <xdr:to>
      <xdr:col>3</xdr:col>
      <xdr:colOff>200025</xdr:colOff>
      <xdr:row>105</xdr:row>
      <xdr:rowOff>85725</xdr:rowOff>
    </xdr:to>
    <xdr:pic>
      <xdr:nvPicPr>
        <xdr:cNvPr id="1206100" name="Picture 106" descr="http://www.webometrics.info/sites/default/files/Details.jpg">
          <a:hlinkClick xmlns:r="http://schemas.openxmlformats.org/officeDocument/2006/relationships" r:id="rId10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9108400"/>
          <a:ext cx="200025" cy="85725"/>
        </a:xfrm>
        <a:prstGeom prst="rect">
          <a:avLst/>
        </a:prstGeom>
        <a:noFill/>
        <a:ln w="9525">
          <a:noFill/>
          <a:miter lim="800000"/>
          <a:headEnd/>
          <a:tailEnd/>
        </a:ln>
      </xdr:spPr>
    </xdr:pic>
    <xdr:clientData/>
  </xdr:twoCellAnchor>
  <xdr:twoCellAnchor editAs="oneCell">
    <xdr:from>
      <xdr:col>3</xdr:col>
      <xdr:colOff>0</xdr:colOff>
      <xdr:row>106</xdr:row>
      <xdr:rowOff>0</xdr:rowOff>
    </xdr:from>
    <xdr:to>
      <xdr:col>3</xdr:col>
      <xdr:colOff>200025</xdr:colOff>
      <xdr:row>106</xdr:row>
      <xdr:rowOff>85725</xdr:rowOff>
    </xdr:to>
    <xdr:pic>
      <xdr:nvPicPr>
        <xdr:cNvPr id="1206101" name="Picture 107" descr="http://www.webometrics.info/sites/default/files/Details.jpg">
          <a:hlinkClick xmlns:r="http://schemas.openxmlformats.org/officeDocument/2006/relationships" r:id="rId10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9356050"/>
          <a:ext cx="200025" cy="85725"/>
        </a:xfrm>
        <a:prstGeom prst="rect">
          <a:avLst/>
        </a:prstGeom>
        <a:noFill/>
        <a:ln w="9525">
          <a:noFill/>
          <a:miter lim="800000"/>
          <a:headEnd/>
          <a:tailEnd/>
        </a:ln>
      </xdr:spPr>
    </xdr:pic>
    <xdr:clientData/>
  </xdr:twoCellAnchor>
  <xdr:twoCellAnchor editAs="oneCell">
    <xdr:from>
      <xdr:col>3</xdr:col>
      <xdr:colOff>0</xdr:colOff>
      <xdr:row>107</xdr:row>
      <xdr:rowOff>0</xdr:rowOff>
    </xdr:from>
    <xdr:to>
      <xdr:col>3</xdr:col>
      <xdr:colOff>200025</xdr:colOff>
      <xdr:row>107</xdr:row>
      <xdr:rowOff>85725</xdr:rowOff>
    </xdr:to>
    <xdr:pic>
      <xdr:nvPicPr>
        <xdr:cNvPr id="1206102" name="Picture 108" descr="http://www.webometrics.info/sites/default/files/Details.jpg">
          <a:hlinkClick xmlns:r="http://schemas.openxmlformats.org/officeDocument/2006/relationships" r:id="rId1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9603700"/>
          <a:ext cx="200025" cy="85725"/>
        </a:xfrm>
        <a:prstGeom prst="rect">
          <a:avLst/>
        </a:prstGeom>
        <a:noFill/>
        <a:ln w="9525">
          <a:noFill/>
          <a:miter lim="800000"/>
          <a:headEnd/>
          <a:tailEnd/>
        </a:ln>
      </xdr:spPr>
    </xdr:pic>
    <xdr:clientData/>
  </xdr:twoCellAnchor>
  <xdr:twoCellAnchor editAs="oneCell">
    <xdr:from>
      <xdr:col>3</xdr:col>
      <xdr:colOff>0</xdr:colOff>
      <xdr:row>108</xdr:row>
      <xdr:rowOff>0</xdr:rowOff>
    </xdr:from>
    <xdr:to>
      <xdr:col>3</xdr:col>
      <xdr:colOff>200025</xdr:colOff>
      <xdr:row>108</xdr:row>
      <xdr:rowOff>85725</xdr:rowOff>
    </xdr:to>
    <xdr:pic>
      <xdr:nvPicPr>
        <xdr:cNvPr id="1206103" name="Picture 109" descr="http://www.webometrics.info/sites/default/files/Details.jpg">
          <a:hlinkClick xmlns:r="http://schemas.openxmlformats.org/officeDocument/2006/relationships" r:id="rId1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29851350"/>
          <a:ext cx="200025" cy="85725"/>
        </a:xfrm>
        <a:prstGeom prst="rect">
          <a:avLst/>
        </a:prstGeom>
        <a:noFill/>
        <a:ln w="9525">
          <a:noFill/>
          <a:miter lim="800000"/>
          <a:headEnd/>
          <a:tailEnd/>
        </a:ln>
      </xdr:spPr>
    </xdr:pic>
    <xdr:clientData/>
  </xdr:twoCellAnchor>
  <xdr:twoCellAnchor editAs="oneCell">
    <xdr:from>
      <xdr:col>3</xdr:col>
      <xdr:colOff>0</xdr:colOff>
      <xdr:row>109</xdr:row>
      <xdr:rowOff>0</xdr:rowOff>
    </xdr:from>
    <xdr:to>
      <xdr:col>3</xdr:col>
      <xdr:colOff>200025</xdr:colOff>
      <xdr:row>109</xdr:row>
      <xdr:rowOff>85725</xdr:rowOff>
    </xdr:to>
    <xdr:pic>
      <xdr:nvPicPr>
        <xdr:cNvPr id="1206104" name="Picture 110" descr="http://www.webometrics.info/sites/default/files/Details.jpg">
          <a:hlinkClick xmlns:r="http://schemas.openxmlformats.org/officeDocument/2006/relationships" r:id="rId11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0099000"/>
          <a:ext cx="200025" cy="85725"/>
        </a:xfrm>
        <a:prstGeom prst="rect">
          <a:avLst/>
        </a:prstGeom>
        <a:noFill/>
        <a:ln w="9525">
          <a:noFill/>
          <a:miter lim="800000"/>
          <a:headEnd/>
          <a:tailEnd/>
        </a:ln>
      </xdr:spPr>
    </xdr:pic>
    <xdr:clientData/>
  </xdr:twoCellAnchor>
  <xdr:twoCellAnchor editAs="oneCell">
    <xdr:from>
      <xdr:col>3</xdr:col>
      <xdr:colOff>0</xdr:colOff>
      <xdr:row>110</xdr:row>
      <xdr:rowOff>0</xdr:rowOff>
    </xdr:from>
    <xdr:to>
      <xdr:col>3</xdr:col>
      <xdr:colOff>200025</xdr:colOff>
      <xdr:row>110</xdr:row>
      <xdr:rowOff>85725</xdr:rowOff>
    </xdr:to>
    <xdr:pic>
      <xdr:nvPicPr>
        <xdr:cNvPr id="1206105" name="Picture 111" descr="http://www.webometrics.info/sites/default/files/Details.jpg">
          <a:hlinkClick xmlns:r="http://schemas.openxmlformats.org/officeDocument/2006/relationships" r:id="rId11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0346650"/>
          <a:ext cx="200025" cy="85725"/>
        </a:xfrm>
        <a:prstGeom prst="rect">
          <a:avLst/>
        </a:prstGeom>
        <a:noFill/>
        <a:ln w="9525">
          <a:noFill/>
          <a:miter lim="800000"/>
          <a:headEnd/>
          <a:tailEnd/>
        </a:ln>
      </xdr:spPr>
    </xdr:pic>
    <xdr:clientData/>
  </xdr:twoCellAnchor>
  <xdr:twoCellAnchor editAs="oneCell">
    <xdr:from>
      <xdr:col>3</xdr:col>
      <xdr:colOff>0</xdr:colOff>
      <xdr:row>111</xdr:row>
      <xdr:rowOff>0</xdr:rowOff>
    </xdr:from>
    <xdr:to>
      <xdr:col>3</xdr:col>
      <xdr:colOff>200025</xdr:colOff>
      <xdr:row>111</xdr:row>
      <xdr:rowOff>85725</xdr:rowOff>
    </xdr:to>
    <xdr:pic>
      <xdr:nvPicPr>
        <xdr:cNvPr id="1206106" name="Picture 112" descr="http://www.webometrics.info/sites/default/files/Details.jpg">
          <a:hlinkClick xmlns:r="http://schemas.openxmlformats.org/officeDocument/2006/relationships" r:id="rId11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0594300"/>
          <a:ext cx="200025" cy="85725"/>
        </a:xfrm>
        <a:prstGeom prst="rect">
          <a:avLst/>
        </a:prstGeom>
        <a:noFill/>
        <a:ln w="9525">
          <a:noFill/>
          <a:miter lim="800000"/>
          <a:headEnd/>
          <a:tailEnd/>
        </a:ln>
      </xdr:spPr>
    </xdr:pic>
    <xdr:clientData/>
  </xdr:twoCellAnchor>
  <xdr:twoCellAnchor editAs="oneCell">
    <xdr:from>
      <xdr:col>3</xdr:col>
      <xdr:colOff>0</xdr:colOff>
      <xdr:row>112</xdr:row>
      <xdr:rowOff>0</xdr:rowOff>
    </xdr:from>
    <xdr:to>
      <xdr:col>3</xdr:col>
      <xdr:colOff>200025</xdr:colOff>
      <xdr:row>112</xdr:row>
      <xdr:rowOff>85725</xdr:rowOff>
    </xdr:to>
    <xdr:pic>
      <xdr:nvPicPr>
        <xdr:cNvPr id="1206107" name="Picture 113" descr="http://www.webometrics.info/sites/default/files/Details.jpg">
          <a:hlinkClick xmlns:r="http://schemas.openxmlformats.org/officeDocument/2006/relationships" r:id="rId11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0841950"/>
          <a:ext cx="200025" cy="85725"/>
        </a:xfrm>
        <a:prstGeom prst="rect">
          <a:avLst/>
        </a:prstGeom>
        <a:noFill/>
        <a:ln w="9525">
          <a:noFill/>
          <a:miter lim="800000"/>
          <a:headEnd/>
          <a:tailEnd/>
        </a:ln>
      </xdr:spPr>
    </xdr:pic>
    <xdr:clientData/>
  </xdr:twoCellAnchor>
  <xdr:twoCellAnchor editAs="oneCell">
    <xdr:from>
      <xdr:col>3</xdr:col>
      <xdr:colOff>0</xdr:colOff>
      <xdr:row>113</xdr:row>
      <xdr:rowOff>0</xdr:rowOff>
    </xdr:from>
    <xdr:to>
      <xdr:col>3</xdr:col>
      <xdr:colOff>200025</xdr:colOff>
      <xdr:row>113</xdr:row>
      <xdr:rowOff>85725</xdr:rowOff>
    </xdr:to>
    <xdr:pic>
      <xdr:nvPicPr>
        <xdr:cNvPr id="1206108" name="Picture 114" descr="http://www.webometrics.info/sites/default/files/Details.jpg">
          <a:hlinkClick xmlns:r="http://schemas.openxmlformats.org/officeDocument/2006/relationships" r:id="rId11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1089600"/>
          <a:ext cx="200025" cy="85725"/>
        </a:xfrm>
        <a:prstGeom prst="rect">
          <a:avLst/>
        </a:prstGeom>
        <a:noFill/>
        <a:ln w="9525">
          <a:noFill/>
          <a:miter lim="800000"/>
          <a:headEnd/>
          <a:tailEnd/>
        </a:ln>
      </xdr:spPr>
    </xdr:pic>
    <xdr:clientData/>
  </xdr:twoCellAnchor>
  <xdr:twoCellAnchor editAs="oneCell">
    <xdr:from>
      <xdr:col>3</xdr:col>
      <xdr:colOff>0</xdr:colOff>
      <xdr:row>114</xdr:row>
      <xdr:rowOff>0</xdr:rowOff>
    </xdr:from>
    <xdr:to>
      <xdr:col>3</xdr:col>
      <xdr:colOff>200025</xdr:colOff>
      <xdr:row>114</xdr:row>
      <xdr:rowOff>85725</xdr:rowOff>
    </xdr:to>
    <xdr:pic>
      <xdr:nvPicPr>
        <xdr:cNvPr id="1206109" name="Picture 115" descr="http://www.webometrics.info/sites/default/files/Details.jpg">
          <a:hlinkClick xmlns:r="http://schemas.openxmlformats.org/officeDocument/2006/relationships" r:id="rId11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1337250"/>
          <a:ext cx="200025" cy="85725"/>
        </a:xfrm>
        <a:prstGeom prst="rect">
          <a:avLst/>
        </a:prstGeom>
        <a:noFill/>
        <a:ln w="9525">
          <a:noFill/>
          <a:miter lim="800000"/>
          <a:headEnd/>
          <a:tailEnd/>
        </a:ln>
      </xdr:spPr>
    </xdr:pic>
    <xdr:clientData/>
  </xdr:twoCellAnchor>
  <xdr:twoCellAnchor editAs="oneCell">
    <xdr:from>
      <xdr:col>3</xdr:col>
      <xdr:colOff>0</xdr:colOff>
      <xdr:row>115</xdr:row>
      <xdr:rowOff>0</xdr:rowOff>
    </xdr:from>
    <xdr:to>
      <xdr:col>3</xdr:col>
      <xdr:colOff>200025</xdr:colOff>
      <xdr:row>115</xdr:row>
      <xdr:rowOff>85725</xdr:rowOff>
    </xdr:to>
    <xdr:pic>
      <xdr:nvPicPr>
        <xdr:cNvPr id="1206110" name="Picture 116" descr="http://www.webometrics.info/sites/default/files/Details.jpg">
          <a:hlinkClick xmlns:r="http://schemas.openxmlformats.org/officeDocument/2006/relationships" r:id="rId11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1584900"/>
          <a:ext cx="200025" cy="85725"/>
        </a:xfrm>
        <a:prstGeom prst="rect">
          <a:avLst/>
        </a:prstGeom>
        <a:noFill/>
        <a:ln w="9525">
          <a:noFill/>
          <a:miter lim="800000"/>
          <a:headEnd/>
          <a:tailEnd/>
        </a:ln>
      </xdr:spPr>
    </xdr:pic>
    <xdr:clientData/>
  </xdr:twoCellAnchor>
  <xdr:twoCellAnchor editAs="oneCell">
    <xdr:from>
      <xdr:col>3</xdr:col>
      <xdr:colOff>0</xdr:colOff>
      <xdr:row>116</xdr:row>
      <xdr:rowOff>0</xdr:rowOff>
    </xdr:from>
    <xdr:to>
      <xdr:col>3</xdr:col>
      <xdr:colOff>200025</xdr:colOff>
      <xdr:row>116</xdr:row>
      <xdr:rowOff>85725</xdr:rowOff>
    </xdr:to>
    <xdr:pic>
      <xdr:nvPicPr>
        <xdr:cNvPr id="1206111" name="Picture 117" descr="http://www.webometrics.info/sites/default/files/Details.jpg">
          <a:hlinkClick xmlns:r="http://schemas.openxmlformats.org/officeDocument/2006/relationships" r:id="rId11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1832550"/>
          <a:ext cx="200025" cy="85725"/>
        </a:xfrm>
        <a:prstGeom prst="rect">
          <a:avLst/>
        </a:prstGeom>
        <a:noFill/>
        <a:ln w="9525">
          <a:noFill/>
          <a:miter lim="800000"/>
          <a:headEnd/>
          <a:tailEnd/>
        </a:ln>
      </xdr:spPr>
    </xdr:pic>
    <xdr:clientData/>
  </xdr:twoCellAnchor>
  <xdr:twoCellAnchor editAs="oneCell">
    <xdr:from>
      <xdr:col>3</xdr:col>
      <xdr:colOff>0</xdr:colOff>
      <xdr:row>117</xdr:row>
      <xdr:rowOff>0</xdr:rowOff>
    </xdr:from>
    <xdr:to>
      <xdr:col>3</xdr:col>
      <xdr:colOff>200025</xdr:colOff>
      <xdr:row>117</xdr:row>
      <xdr:rowOff>85725</xdr:rowOff>
    </xdr:to>
    <xdr:pic>
      <xdr:nvPicPr>
        <xdr:cNvPr id="1206112" name="Picture 118" descr="http://www.webometrics.info/sites/default/files/Details.jpg">
          <a:hlinkClick xmlns:r="http://schemas.openxmlformats.org/officeDocument/2006/relationships" r:id="rId12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2080200"/>
          <a:ext cx="200025" cy="85725"/>
        </a:xfrm>
        <a:prstGeom prst="rect">
          <a:avLst/>
        </a:prstGeom>
        <a:noFill/>
        <a:ln w="9525">
          <a:noFill/>
          <a:miter lim="800000"/>
          <a:headEnd/>
          <a:tailEnd/>
        </a:ln>
      </xdr:spPr>
    </xdr:pic>
    <xdr:clientData/>
  </xdr:twoCellAnchor>
  <xdr:twoCellAnchor editAs="oneCell">
    <xdr:from>
      <xdr:col>3</xdr:col>
      <xdr:colOff>0</xdr:colOff>
      <xdr:row>118</xdr:row>
      <xdr:rowOff>0</xdr:rowOff>
    </xdr:from>
    <xdr:to>
      <xdr:col>3</xdr:col>
      <xdr:colOff>200025</xdr:colOff>
      <xdr:row>118</xdr:row>
      <xdr:rowOff>85725</xdr:rowOff>
    </xdr:to>
    <xdr:pic>
      <xdr:nvPicPr>
        <xdr:cNvPr id="1206113" name="Picture 119" descr="http://www.webometrics.info/sites/default/files/Details.jpg">
          <a:hlinkClick xmlns:r="http://schemas.openxmlformats.org/officeDocument/2006/relationships" r:id="rId12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2327850"/>
          <a:ext cx="200025" cy="85725"/>
        </a:xfrm>
        <a:prstGeom prst="rect">
          <a:avLst/>
        </a:prstGeom>
        <a:noFill/>
        <a:ln w="9525">
          <a:noFill/>
          <a:miter lim="800000"/>
          <a:headEnd/>
          <a:tailEnd/>
        </a:ln>
      </xdr:spPr>
    </xdr:pic>
    <xdr:clientData/>
  </xdr:twoCellAnchor>
  <xdr:twoCellAnchor editAs="oneCell">
    <xdr:from>
      <xdr:col>3</xdr:col>
      <xdr:colOff>0</xdr:colOff>
      <xdr:row>119</xdr:row>
      <xdr:rowOff>0</xdr:rowOff>
    </xdr:from>
    <xdr:to>
      <xdr:col>3</xdr:col>
      <xdr:colOff>200025</xdr:colOff>
      <xdr:row>119</xdr:row>
      <xdr:rowOff>85725</xdr:rowOff>
    </xdr:to>
    <xdr:pic>
      <xdr:nvPicPr>
        <xdr:cNvPr id="1206114" name="Picture 120" descr="http://www.webometrics.info/sites/default/files/Details.jpg">
          <a:hlinkClick xmlns:r="http://schemas.openxmlformats.org/officeDocument/2006/relationships" r:id="rId12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2575500"/>
          <a:ext cx="200025" cy="85725"/>
        </a:xfrm>
        <a:prstGeom prst="rect">
          <a:avLst/>
        </a:prstGeom>
        <a:noFill/>
        <a:ln w="9525">
          <a:noFill/>
          <a:miter lim="800000"/>
          <a:headEnd/>
          <a:tailEnd/>
        </a:ln>
      </xdr:spPr>
    </xdr:pic>
    <xdr:clientData/>
  </xdr:twoCellAnchor>
  <xdr:twoCellAnchor editAs="oneCell">
    <xdr:from>
      <xdr:col>3</xdr:col>
      <xdr:colOff>0</xdr:colOff>
      <xdr:row>120</xdr:row>
      <xdr:rowOff>0</xdr:rowOff>
    </xdr:from>
    <xdr:to>
      <xdr:col>3</xdr:col>
      <xdr:colOff>200025</xdr:colOff>
      <xdr:row>120</xdr:row>
      <xdr:rowOff>85725</xdr:rowOff>
    </xdr:to>
    <xdr:pic>
      <xdr:nvPicPr>
        <xdr:cNvPr id="1206115" name="Picture 121" descr="http://www.webometrics.info/sites/default/files/Details.jpg">
          <a:hlinkClick xmlns:r="http://schemas.openxmlformats.org/officeDocument/2006/relationships" r:id="rId12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2823150"/>
          <a:ext cx="200025" cy="85725"/>
        </a:xfrm>
        <a:prstGeom prst="rect">
          <a:avLst/>
        </a:prstGeom>
        <a:noFill/>
        <a:ln w="9525">
          <a:noFill/>
          <a:miter lim="800000"/>
          <a:headEnd/>
          <a:tailEnd/>
        </a:ln>
      </xdr:spPr>
    </xdr:pic>
    <xdr:clientData/>
  </xdr:twoCellAnchor>
  <xdr:twoCellAnchor editAs="oneCell">
    <xdr:from>
      <xdr:col>3</xdr:col>
      <xdr:colOff>0</xdr:colOff>
      <xdr:row>121</xdr:row>
      <xdr:rowOff>0</xdr:rowOff>
    </xdr:from>
    <xdr:to>
      <xdr:col>3</xdr:col>
      <xdr:colOff>200025</xdr:colOff>
      <xdr:row>121</xdr:row>
      <xdr:rowOff>85725</xdr:rowOff>
    </xdr:to>
    <xdr:pic>
      <xdr:nvPicPr>
        <xdr:cNvPr id="1206116" name="Picture 122" descr="http://www.webometrics.info/sites/default/files/Details.jpg">
          <a:hlinkClick xmlns:r="http://schemas.openxmlformats.org/officeDocument/2006/relationships" r:id="rId12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3070800"/>
          <a:ext cx="200025" cy="85725"/>
        </a:xfrm>
        <a:prstGeom prst="rect">
          <a:avLst/>
        </a:prstGeom>
        <a:noFill/>
        <a:ln w="9525">
          <a:noFill/>
          <a:miter lim="800000"/>
          <a:headEnd/>
          <a:tailEnd/>
        </a:ln>
      </xdr:spPr>
    </xdr:pic>
    <xdr:clientData/>
  </xdr:twoCellAnchor>
  <xdr:twoCellAnchor editAs="oneCell">
    <xdr:from>
      <xdr:col>3</xdr:col>
      <xdr:colOff>0</xdr:colOff>
      <xdr:row>122</xdr:row>
      <xdr:rowOff>0</xdr:rowOff>
    </xdr:from>
    <xdr:to>
      <xdr:col>3</xdr:col>
      <xdr:colOff>200025</xdr:colOff>
      <xdr:row>122</xdr:row>
      <xdr:rowOff>85725</xdr:rowOff>
    </xdr:to>
    <xdr:pic>
      <xdr:nvPicPr>
        <xdr:cNvPr id="1206117" name="Picture 123" descr="http://www.webometrics.info/sites/default/files/Details.jpg">
          <a:hlinkClick xmlns:r="http://schemas.openxmlformats.org/officeDocument/2006/relationships" r:id="rId12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3318450"/>
          <a:ext cx="200025" cy="85725"/>
        </a:xfrm>
        <a:prstGeom prst="rect">
          <a:avLst/>
        </a:prstGeom>
        <a:noFill/>
        <a:ln w="9525">
          <a:noFill/>
          <a:miter lim="800000"/>
          <a:headEnd/>
          <a:tailEnd/>
        </a:ln>
      </xdr:spPr>
    </xdr:pic>
    <xdr:clientData/>
  </xdr:twoCellAnchor>
  <xdr:twoCellAnchor editAs="oneCell">
    <xdr:from>
      <xdr:col>3</xdr:col>
      <xdr:colOff>0</xdr:colOff>
      <xdr:row>123</xdr:row>
      <xdr:rowOff>0</xdr:rowOff>
    </xdr:from>
    <xdr:to>
      <xdr:col>3</xdr:col>
      <xdr:colOff>200025</xdr:colOff>
      <xdr:row>123</xdr:row>
      <xdr:rowOff>85725</xdr:rowOff>
    </xdr:to>
    <xdr:pic>
      <xdr:nvPicPr>
        <xdr:cNvPr id="1206118" name="Picture 124" descr="http://www.webometrics.info/sites/default/files/Details.jpg">
          <a:hlinkClick xmlns:r="http://schemas.openxmlformats.org/officeDocument/2006/relationships" r:id="rId12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3566100"/>
          <a:ext cx="200025" cy="85725"/>
        </a:xfrm>
        <a:prstGeom prst="rect">
          <a:avLst/>
        </a:prstGeom>
        <a:noFill/>
        <a:ln w="9525">
          <a:noFill/>
          <a:miter lim="800000"/>
          <a:headEnd/>
          <a:tailEnd/>
        </a:ln>
      </xdr:spPr>
    </xdr:pic>
    <xdr:clientData/>
  </xdr:twoCellAnchor>
  <xdr:twoCellAnchor editAs="oneCell">
    <xdr:from>
      <xdr:col>3</xdr:col>
      <xdr:colOff>0</xdr:colOff>
      <xdr:row>124</xdr:row>
      <xdr:rowOff>0</xdr:rowOff>
    </xdr:from>
    <xdr:to>
      <xdr:col>3</xdr:col>
      <xdr:colOff>200025</xdr:colOff>
      <xdr:row>124</xdr:row>
      <xdr:rowOff>85725</xdr:rowOff>
    </xdr:to>
    <xdr:pic>
      <xdr:nvPicPr>
        <xdr:cNvPr id="1206119" name="Picture 125" descr="http://www.webometrics.info/sites/default/files/Details.jpg">
          <a:hlinkClick xmlns:r="http://schemas.openxmlformats.org/officeDocument/2006/relationships" r:id="rId12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3813750"/>
          <a:ext cx="200025" cy="85725"/>
        </a:xfrm>
        <a:prstGeom prst="rect">
          <a:avLst/>
        </a:prstGeom>
        <a:noFill/>
        <a:ln w="9525">
          <a:noFill/>
          <a:miter lim="800000"/>
          <a:headEnd/>
          <a:tailEnd/>
        </a:ln>
      </xdr:spPr>
    </xdr:pic>
    <xdr:clientData/>
  </xdr:twoCellAnchor>
  <xdr:twoCellAnchor editAs="oneCell">
    <xdr:from>
      <xdr:col>3</xdr:col>
      <xdr:colOff>0</xdr:colOff>
      <xdr:row>125</xdr:row>
      <xdr:rowOff>0</xdr:rowOff>
    </xdr:from>
    <xdr:to>
      <xdr:col>3</xdr:col>
      <xdr:colOff>200025</xdr:colOff>
      <xdr:row>125</xdr:row>
      <xdr:rowOff>85725</xdr:rowOff>
    </xdr:to>
    <xdr:pic>
      <xdr:nvPicPr>
        <xdr:cNvPr id="1206120" name="Picture 126" descr="http://www.webometrics.info/sites/default/files/Details.jpg">
          <a:hlinkClick xmlns:r="http://schemas.openxmlformats.org/officeDocument/2006/relationships" r:id="rId12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4061400"/>
          <a:ext cx="200025" cy="85725"/>
        </a:xfrm>
        <a:prstGeom prst="rect">
          <a:avLst/>
        </a:prstGeom>
        <a:noFill/>
        <a:ln w="9525">
          <a:noFill/>
          <a:miter lim="800000"/>
          <a:headEnd/>
          <a:tailEnd/>
        </a:ln>
      </xdr:spPr>
    </xdr:pic>
    <xdr:clientData/>
  </xdr:twoCellAnchor>
  <xdr:twoCellAnchor editAs="oneCell">
    <xdr:from>
      <xdr:col>3</xdr:col>
      <xdr:colOff>0</xdr:colOff>
      <xdr:row>126</xdr:row>
      <xdr:rowOff>0</xdr:rowOff>
    </xdr:from>
    <xdr:to>
      <xdr:col>3</xdr:col>
      <xdr:colOff>200025</xdr:colOff>
      <xdr:row>126</xdr:row>
      <xdr:rowOff>85725</xdr:rowOff>
    </xdr:to>
    <xdr:pic>
      <xdr:nvPicPr>
        <xdr:cNvPr id="1206121" name="Picture 127" descr="http://www.webometrics.info/sites/default/files/Details.jpg">
          <a:hlinkClick xmlns:r="http://schemas.openxmlformats.org/officeDocument/2006/relationships" r:id="rId12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4309050"/>
          <a:ext cx="200025" cy="85725"/>
        </a:xfrm>
        <a:prstGeom prst="rect">
          <a:avLst/>
        </a:prstGeom>
        <a:noFill/>
        <a:ln w="9525">
          <a:noFill/>
          <a:miter lim="800000"/>
          <a:headEnd/>
          <a:tailEnd/>
        </a:ln>
      </xdr:spPr>
    </xdr:pic>
    <xdr:clientData/>
  </xdr:twoCellAnchor>
  <xdr:twoCellAnchor editAs="oneCell">
    <xdr:from>
      <xdr:col>3</xdr:col>
      <xdr:colOff>0</xdr:colOff>
      <xdr:row>127</xdr:row>
      <xdr:rowOff>0</xdr:rowOff>
    </xdr:from>
    <xdr:to>
      <xdr:col>3</xdr:col>
      <xdr:colOff>200025</xdr:colOff>
      <xdr:row>127</xdr:row>
      <xdr:rowOff>85725</xdr:rowOff>
    </xdr:to>
    <xdr:pic>
      <xdr:nvPicPr>
        <xdr:cNvPr id="1206122" name="Picture 128" descr="http://www.webometrics.info/sites/default/files/Details.jpg">
          <a:hlinkClick xmlns:r="http://schemas.openxmlformats.org/officeDocument/2006/relationships" r:id="rId13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4556700"/>
          <a:ext cx="200025" cy="85725"/>
        </a:xfrm>
        <a:prstGeom prst="rect">
          <a:avLst/>
        </a:prstGeom>
        <a:noFill/>
        <a:ln w="9525">
          <a:noFill/>
          <a:miter lim="800000"/>
          <a:headEnd/>
          <a:tailEnd/>
        </a:ln>
      </xdr:spPr>
    </xdr:pic>
    <xdr:clientData/>
  </xdr:twoCellAnchor>
  <xdr:twoCellAnchor editAs="oneCell">
    <xdr:from>
      <xdr:col>3</xdr:col>
      <xdr:colOff>0</xdr:colOff>
      <xdr:row>128</xdr:row>
      <xdr:rowOff>0</xdr:rowOff>
    </xdr:from>
    <xdr:to>
      <xdr:col>3</xdr:col>
      <xdr:colOff>200025</xdr:colOff>
      <xdr:row>128</xdr:row>
      <xdr:rowOff>85725</xdr:rowOff>
    </xdr:to>
    <xdr:pic>
      <xdr:nvPicPr>
        <xdr:cNvPr id="1206123" name="Picture 129" descr="http://www.webometrics.info/sites/default/files/Details.jpg">
          <a:hlinkClick xmlns:r="http://schemas.openxmlformats.org/officeDocument/2006/relationships" r:id="rId13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4804350"/>
          <a:ext cx="200025" cy="85725"/>
        </a:xfrm>
        <a:prstGeom prst="rect">
          <a:avLst/>
        </a:prstGeom>
        <a:noFill/>
        <a:ln w="9525">
          <a:noFill/>
          <a:miter lim="800000"/>
          <a:headEnd/>
          <a:tailEnd/>
        </a:ln>
      </xdr:spPr>
    </xdr:pic>
    <xdr:clientData/>
  </xdr:twoCellAnchor>
  <xdr:twoCellAnchor editAs="oneCell">
    <xdr:from>
      <xdr:col>3</xdr:col>
      <xdr:colOff>0</xdr:colOff>
      <xdr:row>129</xdr:row>
      <xdr:rowOff>0</xdr:rowOff>
    </xdr:from>
    <xdr:to>
      <xdr:col>3</xdr:col>
      <xdr:colOff>200025</xdr:colOff>
      <xdr:row>129</xdr:row>
      <xdr:rowOff>85725</xdr:rowOff>
    </xdr:to>
    <xdr:pic>
      <xdr:nvPicPr>
        <xdr:cNvPr id="1206124" name="Picture 130" descr="http://www.webometrics.info/sites/default/files/Details.jpg">
          <a:hlinkClick xmlns:r="http://schemas.openxmlformats.org/officeDocument/2006/relationships" r:id="rId13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5052000"/>
          <a:ext cx="200025" cy="85725"/>
        </a:xfrm>
        <a:prstGeom prst="rect">
          <a:avLst/>
        </a:prstGeom>
        <a:noFill/>
        <a:ln w="9525">
          <a:noFill/>
          <a:miter lim="800000"/>
          <a:headEnd/>
          <a:tailEnd/>
        </a:ln>
      </xdr:spPr>
    </xdr:pic>
    <xdr:clientData/>
  </xdr:twoCellAnchor>
  <xdr:twoCellAnchor editAs="oneCell">
    <xdr:from>
      <xdr:col>3</xdr:col>
      <xdr:colOff>0</xdr:colOff>
      <xdr:row>130</xdr:row>
      <xdr:rowOff>0</xdr:rowOff>
    </xdr:from>
    <xdr:to>
      <xdr:col>3</xdr:col>
      <xdr:colOff>200025</xdr:colOff>
      <xdr:row>130</xdr:row>
      <xdr:rowOff>85725</xdr:rowOff>
    </xdr:to>
    <xdr:pic>
      <xdr:nvPicPr>
        <xdr:cNvPr id="1206125" name="Picture 131" descr="http://www.webometrics.info/sites/default/files/Details.jpg">
          <a:hlinkClick xmlns:r="http://schemas.openxmlformats.org/officeDocument/2006/relationships" r:id="rId13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5537775"/>
          <a:ext cx="200025" cy="85725"/>
        </a:xfrm>
        <a:prstGeom prst="rect">
          <a:avLst/>
        </a:prstGeom>
        <a:noFill/>
        <a:ln w="9525">
          <a:noFill/>
          <a:miter lim="800000"/>
          <a:headEnd/>
          <a:tailEnd/>
        </a:ln>
      </xdr:spPr>
    </xdr:pic>
    <xdr:clientData/>
  </xdr:twoCellAnchor>
  <xdr:twoCellAnchor editAs="oneCell">
    <xdr:from>
      <xdr:col>3</xdr:col>
      <xdr:colOff>0</xdr:colOff>
      <xdr:row>131</xdr:row>
      <xdr:rowOff>0</xdr:rowOff>
    </xdr:from>
    <xdr:to>
      <xdr:col>3</xdr:col>
      <xdr:colOff>200025</xdr:colOff>
      <xdr:row>131</xdr:row>
      <xdr:rowOff>85725</xdr:rowOff>
    </xdr:to>
    <xdr:pic>
      <xdr:nvPicPr>
        <xdr:cNvPr id="1206126" name="Picture 132" descr="http://www.webometrics.info/sites/default/files/Details.jpg">
          <a:hlinkClick xmlns:r="http://schemas.openxmlformats.org/officeDocument/2006/relationships" r:id="rId13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5785425"/>
          <a:ext cx="200025" cy="85725"/>
        </a:xfrm>
        <a:prstGeom prst="rect">
          <a:avLst/>
        </a:prstGeom>
        <a:noFill/>
        <a:ln w="9525">
          <a:noFill/>
          <a:miter lim="800000"/>
          <a:headEnd/>
          <a:tailEnd/>
        </a:ln>
      </xdr:spPr>
    </xdr:pic>
    <xdr:clientData/>
  </xdr:twoCellAnchor>
  <xdr:twoCellAnchor editAs="oneCell">
    <xdr:from>
      <xdr:col>3</xdr:col>
      <xdr:colOff>0</xdr:colOff>
      <xdr:row>132</xdr:row>
      <xdr:rowOff>0</xdr:rowOff>
    </xdr:from>
    <xdr:to>
      <xdr:col>3</xdr:col>
      <xdr:colOff>200025</xdr:colOff>
      <xdr:row>132</xdr:row>
      <xdr:rowOff>85725</xdr:rowOff>
    </xdr:to>
    <xdr:pic>
      <xdr:nvPicPr>
        <xdr:cNvPr id="1206127" name="Picture 133" descr="http://www.webometrics.info/sites/default/files/Details.jpg">
          <a:hlinkClick xmlns:r="http://schemas.openxmlformats.org/officeDocument/2006/relationships" r:id="rId13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6033075"/>
          <a:ext cx="200025" cy="85725"/>
        </a:xfrm>
        <a:prstGeom prst="rect">
          <a:avLst/>
        </a:prstGeom>
        <a:noFill/>
        <a:ln w="9525">
          <a:noFill/>
          <a:miter lim="800000"/>
          <a:headEnd/>
          <a:tailEnd/>
        </a:ln>
      </xdr:spPr>
    </xdr:pic>
    <xdr:clientData/>
  </xdr:twoCellAnchor>
  <xdr:twoCellAnchor editAs="oneCell">
    <xdr:from>
      <xdr:col>3</xdr:col>
      <xdr:colOff>0</xdr:colOff>
      <xdr:row>133</xdr:row>
      <xdr:rowOff>0</xdr:rowOff>
    </xdr:from>
    <xdr:to>
      <xdr:col>3</xdr:col>
      <xdr:colOff>200025</xdr:colOff>
      <xdr:row>133</xdr:row>
      <xdr:rowOff>85725</xdr:rowOff>
    </xdr:to>
    <xdr:pic>
      <xdr:nvPicPr>
        <xdr:cNvPr id="1206128" name="Picture 134" descr="http://www.webometrics.info/sites/default/files/Details.jpg">
          <a:hlinkClick xmlns:r="http://schemas.openxmlformats.org/officeDocument/2006/relationships" r:id="rId13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6280725"/>
          <a:ext cx="200025" cy="85725"/>
        </a:xfrm>
        <a:prstGeom prst="rect">
          <a:avLst/>
        </a:prstGeom>
        <a:noFill/>
        <a:ln w="9525">
          <a:noFill/>
          <a:miter lim="800000"/>
          <a:headEnd/>
          <a:tailEnd/>
        </a:ln>
      </xdr:spPr>
    </xdr:pic>
    <xdr:clientData/>
  </xdr:twoCellAnchor>
  <xdr:twoCellAnchor editAs="oneCell">
    <xdr:from>
      <xdr:col>3</xdr:col>
      <xdr:colOff>0</xdr:colOff>
      <xdr:row>134</xdr:row>
      <xdr:rowOff>0</xdr:rowOff>
    </xdr:from>
    <xdr:to>
      <xdr:col>3</xdr:col>
      <xdr:colOff>200025</xdr:colOff>
      <xdr:row>134</xdr:row>
      <xdr:rowOff>85725</xdr:rowOff>
    </xdr:to>
    <xdr:pic>
      <xdr:nvPicPr>
        <xdr:cNvPr id="1206129" name="Picture 135" descr="http://www.webometrics.info/sites/default/files/Details.jpg">
          <a:hlinkClick xmlns:r="http://schemas.openxmlformats.org/officeDocument/2006/relationships" r:id="rId13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6528375"/>
          <a:ext cx="200025" cy="85725"/>
        </a:xfrm>
        <a:prstGeom prst="rect">
          <a:avLst/>
        </a:prstGeom>
        <a:noFill/>
        <a:ln w="9525">
          <a:noFill/>
          <a:miter lim="800000"/>
          <a:headEnd/>
          <a:tailEnd/>
        </a:ln>
      </xdr:spPr>
    </xdr:pic>
    <xdr:clientData/>
  </xdr:twoCellAnchor>
  <xdr:twoCellAnchor editAs="oneCell">
    <xdr:from>
      <xdr:col>3</xdr:col>
      <xdr:colOff>0</xdr:colOff>
      <xdr:row>135</xdr:row>
      <xdr:rowOff>0</xdr:rowOff>
    </xdr:from>
    <xdr:to>
      <xdr:col>3</xdr:col>
      <xdr:colOff>200025</xdr:colOff>
      <xdr:row>135</xdr:row>
      <xdr:rowOff>85725</xdr:rowOff>
    </xdr:to>
    <xdr:pic>
      <xdr:nvPicPr>
        <xdr:cNvPr id="1206130" name="Picture 136" descr="http://www.webometrics.info/sites/default/files/Details.jpg">
          <a:hlinkClick xmlns:r="http://schemas.openxmlformats.org/officeDocument/2006/relationships" r:id="rId13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6776025"/>
          <a:ext cx="200025" cy="85725"/>
        </a:xfrm>
        <a:prstGeom prst="rect">
          <a:avLst/>
        </a:prstGeom>
        <a:noFill/>
        <a:ln w="9525">
          <a:noFill/>
          <a:miter lim="800000"/>
          <a:headEnd/>
          <a:tailEnd/>
        </a:ln>
      </xdr:spPr>
    </xdr:pic>
    <xdr:clientData/>
  </xdr:twoCellAnchor>
  <xdr:twoCellAnchor editAs="oneCell">
    <xdr:from>
      <xdr:col>3</xdr:col>
      <xdr:colOff>0</xdr:colOff>
      <xdr:row>136</xdr:row>
      <xdr:rowOff>0</xdr:rowOff>
    </xdr:from>
    <xdr:to>
      <xdr:col>3</xdr:col>
      <xdr:colOff>200025</xdr:colOff>
      <xdr:row>136</xdr:row>
      <xdr:rowOff>85725</xdr:rowOff>
    </xdr:to>
    <xdr:pic>
      <xdr:nvPicPr>
        <xdr:cNvPr id="1206131" name="Picture 137" descr="http://www.webometrics.info/sites/default/files/Details.jpg">
          <a:hlinkClick xmlns:r="http://schemas.openxmlformats.org/officeDocument/2006/relationships" r:id="rId13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7023675"/>
          <a:ext cx="200025" cy="85725"/>
        </a:xfrm>
        <a:prstGeom prst="rect">
          <a:avLst/>
        </a:prstGeom>
        <a:noFill/>
        <a:ln w="9525">
          <a:noFill/>
          <a:miter lim="800000"/>
          <a:headEnd/>
          <a:tailEnd/>
        </a:ln>
      </xdr:spPr>
    </xdr:pic>
    <xdr:clientData/>
  </xdr:twoCellAnchor>
  <xdr:twoCellAnchor editAs="oneCell">
    <xdr:from>
      <xdr:col>3</xdr:col>
      <xdr:colOff>0</xdr:colOff>
      <xdr:row>137</xdr:row>
      <xdr:rowOff>0</xdr:rowOff>
    </xdr:from>
    <xdr:to>
      <xdr:col>3</xdr:col>
      <xdr:colOff>200025</xdr:colOff>
      <xdr:row>137</xdr:row>
      <xdr:rowOff>85725</xdr:rowOff>
    </xdr:to>
    <xdr:pic>
      <xdr:nvPicPr>
        <xdr:cNvPr id="1206132" name="Picture 138" descr="http://www.webometrics.info/sites/default/files/Details.jpg">
          <a:hlinkClick xmlns:r="http://schemas.openxmlformats.org/officeDocument/2006/relationships" r:id="rId14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7271325"/>
          <a:ext cx="200025" cy="85725"/>
        </a:xfrm>
        <a:prstGeom prst="rect">
          <a:avLst/>
        </a:prstGeom>
        <a:noFill/>
        <a:ln w="9525">
          <a:noFill/>
          <a:miter lim="800000"/>
          <a:headEnd/>
          <a:tailEnd/>
        </a:ln>
      </xdr:spPr>
    </xdr:pic>
    <xdr:clientData/>
  </xdr:twoCellAnchor>
  <xdr:twoCellAnchor editAs="oneCell">
    <xdr:from>
      <xdr:col>3</xdr:col>
      <xdr:colOff>0</xdr:colOff>
      <xdr:row>138</xdr:row>
      <xdr:rowOff>0</xdr:rowOff>
    </xdr:from>
    <xdr:to>
      <xdr:col>3</xdr:col>
      <xdr:colOff>200025</xdr:colOff>
      <xdr:row>138</xdr:row>
      <xdr:rowOff>85725</xdr:rowOff>
    </xdr:to>
    <xdr:pic>
      <xdr:nvPicPr>
        <xdr:cNvPr id="1206133" name="Picture 139" descr="http://www.webometrics.info/sites/default/files/Details.jpg">
          <a:hlinkClick xmlns:r="http://schemas.openxmlformats.org/officeDocument/2006/relationships" r:id="rId14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7518975"/>
          <a:ext cx="200025" cy="85725"/>
        </a:xfrm>
        <a:prstGeom prst="rect">
          <a:avLst/>
        </a:prstGeom>
        <a:noFill/>
        <a:ln w="9525">
          <a:noFill/>
          <a:miter lim="800000"/>
          <a:headEnd/>
          <a:tailEnd/>
        </a:ln>
      </xdr:spPr>
    </xdr:pic>
    <xdr:clientData/>
  </xdr:twoCellAnchor>
  <xdr:twoCellAnchor editAs="oneCell">
    <xdr:from>
      <xdr:col>3</xdr:col>
      <xdr:colOff>0</xdr:colOff>
      <xdr:row>139</xdr:row>
      <xdr:rowOff>0</xdr:rowOff>
    </xdr:from>
    <xdr:to>
      <xdr:col>3</xdr:col>
      <xdr:colOff>200025</xdr:colOff>
      <xdr:row>139</xdr:row>
      <xdr:rowOff>85725</xdr:rowOff>
    </xdr:to>
    <xdr:pic>
      <xdr:nvPicPr>
        <xdr:cNvPr id="1206134" name="Picture 140" descr="http://www.webometrics.info/sites/default/files/Details.jpg">
          <a:hlinkClick xmlns:r="http://schemas.openxmlformats.org/officeDocument/2006/relationships" r:id="rId14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7766625"/>
          <a:ext cx="200025" cy="85725"/>
        </a:xfrm>
        <a:prstGeom prst="rect">
          <a:avLst/>
        </a:prstGeom>
        <a:noFill/>
        <a:ln w="9525">
          <a:noFill/>
          <a:miter lim="800000"/>
          <a:headEnd/>
          <a:tailEnd/>
        </a:ln>
      </xdr:spPr>
    </xdr:pic>
    <xdr:clientData/>
  </xdr:twoCellAnchor>
  <xdr:twoCellAnchor editAs="oneCell">
    <xdr:from>
      <xdr:col>3</xdr:col>
      <xdr:colOff>0</xdr:colOff>
      <xdr:row>140</xdr:row>
      <xdr:rowOff>0</xdr:rowOff>
    </xdr:from>
    <xdr:to>
      <xdr:col>3</xdr:col>
      <xdr:colOff>200025</xdr:colOff>
      <xdr:row>140</xdr:row>
      <xdr:rowOff>85725</xdr:rowOff>
    </xdr:to>
    <xdr:pic>
      <xdr:nvPicPr>
        <xdr:cNvPr id="1206135" name="Picture 141" descr="http://www.webometrics.info/sites/default/files/Details.jpg">
          <a:hlinkClick xmlns:r="http://schemas.openxmlformats.org/officeDocument/2006/relationships" r:id="rId14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8014275"/>
          <a:ext cx="200025" cy="85725"/>
        </a:xfrm>
        <a:prstGeom prst="rect">
          <a:avLst/>
        </a:prstGeom>
        <a:noFill/>
        <a:ln w="9525">
          <a:noFill/>
          <a:miter lim="800000"/>
          <a:headEnd/>
          <a:tailEnd/>
        </a:ln>
      </xdr:spPr>
    </xdr:pic>
    <xdr:clientData/>
  </xdr:twoCellAnchor>
  <xdr:twoCellAnchor editAs="oneCell">
    <xdr:from>
      <xdr:col>3</xdr:col>
      <xdr:colOff>0</xdr:colOff>
      <xdr:row>141</xdr:row>
      <xdr:rowOff>0</xdr:rowOff>
    </xdr:from>
    <xdr:to>
      <xdr:col>3</xdr:col>
      <xdr:colOff>200025</xdr:colOff>
      <xdr:row>141</xdr:row>
      <xdr:rowOff>85725</xdr:rowOff>
    </xdr:to>
    <xdr:pic>
      <xdr:nvPicPr>
        <xdr:cNvPr id="1206136" name="Picture 142" descr="http://www.webometrics.info/sites/default/files/Details.jpg">
          <a:hlinkClick xmlns:r="http://schemas.openxmlformats.org/officeDocument/2006/relationships" r:id="rId14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8261925"/>
          <a:ext cx="200025" cy="85725"/>
        </a:xfrm>
        <a:prstGeom prst="rect">
          <a:avLst/>
        </a:prstGeom>
        <a:noFill/>
        <a:ln w="9525">
          <a:noFill/>
          <a:miter lim="800000"/>
          <a:headEnd/>
          <a:tailEnd/>
        </a:ln>
      </xdr:spPr>
    </xdr:pic>
    <xdr:clientData/>
  </xdr:twoCellAnchor>
  <xdr:twoCellAnchor editAs="oneCell">
    <xdr:from>
      <xdr:col>3</xdr:col>
      <xdr:colOff>0</xdr:colOff>
      <xdr:row>142</xdr:row>
      <xdr:rowOff>0</xdr:rowOff>
    </xdr:from>
    <xdr:to>
      <xdr:col>3</xdr:col>
      <xdr:colOff>200025</xdr:colOff>
      <xdr:row>142</xdr:row>
      <xdr:rowOff>85725</xdr:rowOff>
    </xdr:to>
    <xdr:pic>
      <xdr:nvPicPr>
        <xdr:cNvPr id="1206137" name="Picture 143" descr="http://www.webometrics.info/sites/default/files/Details.jpg">
          <a:hlinkClick xmlns:r="http://schemas.openxmlformats.org/officeDocument/2006/relationships" r:id="rId14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8509575"/>
          <a:ext cx="200025" cy="85725"/>
        </a:xfrm>
        <a:prstGeom prst="rect">
          <a:avLst/>
        </a:prstGeom>
        <a:noFill/>
        <a:ln w="9525">
          <a:noFill/>
          <a:miter lim="800000"/>
          <a:headEnd/>
          <a:tailEnd/>
        </a:ln>
      </xdr:spPr>
    </xdr:pic>
    <xdr:clientData/>
  </xdr:twoCellAnchor>
  <xdr:twoCellAnchor editAs="oneCell">
    <xdr:from>
      <xdr:col>3</xdr:col>
      <xdr:colOff>0</xdr:colOff>
      <xdr:row>143</xdr:row>
      <xdr:rowOff>0</xdr:rowOff>
    </xdr:from>
    <xdr:to>
      <xdr:col>3</xdr:col>
      <xdr:colOff>200025</xdr:colOff>
      <xdr:row>143</xdr:row>
      <xdr:rowOff>85725</xdr:rowOff>
    </xdr:to>
    <xdr:pic>
      <xdr:nvPicPr>
        <xdr:cNvPr id="1206138" name="Picture 144" descr="http://www.webometrics.info/sites/default/files/Details.jpg">
          <a:hlinkClick xmlns:r="http://schemas.openxmlformats.org/officeDocument/2006/relationships" r:id="rId14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8757225"/>
          <a:ext cx="200025" cy="85725"/>
        </a:xfrm>
        <a:prstGeom prst="rect">
          <a:avLst/>
        </a:prstGeom>
        <a:noFill/>
        <a:ln w="9525">
          <a:noFill/>
          <a:miter lim="800000"/>
          <a:headEnd/>
          <a:tailEnd/>
        </a:ln>
      </xdr:spPr>
    </xdr:pic>
    <xdr:clientData/>
  </xdr:twoCellAnchor>
  <xdr:twoCellAnchor editAs="oneCell">
    <xdr:from>
      <xdr:col>3</xdr:col>
      <xdr:colOff>0</xdr:colOff>
      <xdr:row>144</xdr:row>
      <xdr:rowOff>0</xdr:rowOff>
    </xdr:from>
    <xdr:to>
      <xdr:col>3</xdr:col>
      <xdr:colOff>200025</xdr:colOff>
      <xdr:row>144</xdr:row>
      <xdr:rowOff>85725</xdr:rowOff>
    </xdr:to>
    <xdr:pic>
      <xdr:nvPicPr>
        <xdr:cNvPr id="1206139" name="Picture 145" descr="http://www.webometrics.info/sites/default/files/Details.jpg">
          <a:hlinkClick xmlns:r="http://schemas.openxmlformats.org/officeDocument/2006/relationships" r:id="rId14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9004875"/>
          <a:ext cx="200025" cy="85725"/>
        </a:xfrm>
        <a:prstGeom prst="rect">
          <a:avLst/>
        </a:prstGeom>
        <a:noFill/>
        <a:ln w="9525">
          <a:noFill/>
          <a:miter lim="800000"/>
          <a:headEnd/>
          <a:tailEnd/>
        </a:ln>
      </xdr:spPr>
    </xdr:pic>
    <xdr:clientData/>
  </xdr:twoCellAnchor>
  <xdr:twoCellAnchor editAs="oneCell">
    <xdr:from>
      <xdr:col>3</xdr:col>
      <xdr:colOff>0</xdr:colOff>
      <xdr:row>145</xdr:row>
      <xdr:rowOff>0</xdr:rowOff>
    </xdr:from>
    <xdr:to>
      <xdr:col>3</xdr:col>
      <xdr:colOff>200025</xdr:colOff>
      <xdr:row>145</xdr:row>
      <xdr:rowOff>85725</xdr:rowOff>
    </xdr:to>
    <xdr:pic>
      <xdr:nvPicPr>
        <xdr:cNvPr id="1206140" name="Picture 146" descr="http://www.webometrics.info/sites/default/files/Details.jpg">
          <a:hlinkClick xmlns:r="http://schemas.openxmlformats.org/officeDocument/2006/relationships" r:id="rId14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9252525"/>
          <a:ext cx="200025" cy="85725"/>
        </a:xfrm>
        <a:prstGeom prst="rect">
          <a:avLst/>
        </a:prstGeom>
        <a:noFill/>
        <a:ln w="9525">
          <a:noFill/>
          <a:miter lim="800000"/>
          <a:headEnd/>
          <a:tailEnd/>
        </a:ln>
      </xdr:spPr>
    </xdr:pic>
    <xdr:clientData/>
  </xdr:twoCellAnchor>
  <xdr:twoCellAnchor editAs="oneCell">
    <xdr:from>
      <xdr:col>3</xdr:col>
      <xdr:colOff>0</xdr:colOff>
      <xdr:row>146</xdr:row>
      <xdr:rowOff>0</xdr:rowOff>
    </xdr:from>
    <xdr:to>
      <xdr:col>3</xdr:col>
      <xdr:colOff>200025</xdr:colOff>
      <xdr:row>146</xdr:row>
      <xdr:rowOff>85725</xdr:rowOff>
    </xdr:to>
    <xdr:pic>
      <xdr:nvPicPr>
        <xdr:cNvPr id="1206141" name="Picture 147" descr="http://www.webometrics.info/sites/default/files/Details.jpg">
          <a:hlinkClick xmlns:r="http://schemas.openxmlformats.org/officeDocument/2006/relationships" r:id="rId14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9500175"/>
          <a:ext cx="200025" cy="85725"/>
        </a:xfrm>
        <a:prstGeom prst="rect">
          <a:avLst/>
        </a:prstGeom>
        <a:noFill/>
        <a:ln w="9525">
          <a:noFill/>
          <a:miter lim="800000"/>
          <a:headEnd/>
          <a:tailEnd/>
        </a:ln>
      </xdr:spPr>
    </xdr:pic>
    <xdr:clientData/>
  </xdr:twoCellAnchor>
  <xdr:twoCellAnchor editAs="oneCell">
    <xdr:from>
      <xdr:col>3</xdr:col>
      <xdr:colOff>0</xdr:colOff>
      <xdr:row>147</xdr:row>
      <xdr:rowOff>0</xdr:rowOff>
    </xdr:from>
    <xdr:to>
      <xdr:col>3</xdr:col>
      <xdr:colOff>200025</xdr:colOff>
      <xdr:row>147</xdr:row>
      <xdr:rowOff>85725</xdr:rowOff>
    </xdr:to>
    <xdr:pic>
      <xdr:nvPicPr>
        <xdr:cNvPr id="1206142" name="Picture 148" descr="http://www.webometrics.info/sites/default/files/Details.jpg">
          <a:hlinkClick xmlns:r="http://schemas.openxmlformats.org/officeDocument/2006/relationships" r:id="rId15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9747825"/>
          <a:ext cx="200025" cy="85725"/>
        </a:xfrm>
        <a:prstGeom prst="rect">
          <a:avLst/>
        </a:prstGeom>
        <a:noFill/>
        <a:ln w="9525">
          <a:noFill/>
          <a:miter lim="800000"/>
          <a:headEnd/>
          <a:tailEnd/>
        </a:ln>
      </xdr:spPr>
    </xdr:pic>
    <xdr:clientData/>
  </xdr:twoCellAnchor>
  <xdr:twoCellAnchor editAs="oneCell">
    <xdr:from>
      <xdr:col>3</xdr:col>
      <xdr:colOff>0</xdr:colOff>
      <xdr:row>148</xdr:row>
      <xdr:rowOff>0</xdr:rowOff>
    </xdr:from>
    <xdr:to>
      <xdr:col>3</xdr:col>
      <xdr:colOff>200025</xdr:colOff>
      <xdr:row>148</xdr:row>
      <xdr:rowOff>85725</xdr:rowOff>
    </xdr:to>
    <xdr:pic>
      <xdr:nvPicPr>
        <xdr:cNvPr id="1206143" name="Picture 149" descr="http://www.webometrics.info/sites/default/files/Details.jpg">
          <a:hlinkClick xmlns:r="http://schemas.openxmlformats.org/officeDocument/2006/relationships" r:id="rId15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39995475"/>
          <a:ext cx="200025" cy="85725"/>
        </a:xfrm>
        <a:prstGeom prst="rect">
          <a:avLst/>
        </a:prstGeom>
        <a:noFill/>
        <a:ln w="9525">
          <a:noFill/>
          <a:miter lim="800000"/>
          <a:headEnd/>
          <a:tailEnd/>
        </a:ln>
      </xdr:spPr>
    </xdr:pic>
    <xdr:clientData/>
  </xdr:twoCellAnchor>
  <xdr:twoCellAnchor editAs="oneCell">
    <xdr:from>
      <xdr:col>3</xdr:col>
      <xdr:colOff>0</xdr:colOff>
      <xdr:row>149</xdr:row>
      <xdr:rowOff>0</xdr:rowOff>
    </xdr:from>
    <xdr:to>
      <xdr:col>3</xdr:col>
      <xdr:colOff>200025</xdr:colOff>
      <xdr:row>149</xdr:row>
      <xdr:rowOff>85725</xdr:rowOff>
    </xdr:to>
    <xdr:pic>
      <xdr:nvPicPr>
        <xdr:cNvPr id="1206144" name="Picture 150" descr="http://www.webometrics.info/sites/default/files/Details.jpg">
          <a:hlinkClick xmlns:r="http://schemas.openxmlformats.org/officeDocument/2006/relationships" r:id="rId15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0243125"/>
          <a:ext cx="200025" cy="85725"/>
        </a:xfrm>
        <a:prstGeom prst="rect">
          <a:avLst/>
        </a:prstGeom>
        <a:noFill/>
        <a:ln w="9525">
          <a:noFill/>
          <a:miter lim="800000"/>
          <a:headEnd/>
          <a:tailEnd/>
        </a:ln>
      </xdr:spPr>
    </xdr:pic>
    <xdr:clientData/>
  </xdr:twoCellAnchor>
  <xdr:twoCellAnchor editAs="oneCell">
    <xdr:from>
      <xdr:col>3</xdr:col>
      <xdr:colOff>0</xdr:colOff>
      <xdr:row>150</xdr:row>
      <xdr:rowOff>0</xdr:rowOff>
    </xdr:from>
    <xdr:to>
      <xdr:col>3</xdr:col>
      <xdr:colOff>200025</xdr:colOff>
      <xdr:row>150</xdr:row>
      <xdr:rowOff>85725</xdr:rowOff>
    </xdr:to>
    <xdr:pic>
      <xdr:nvPicPr>
        <xdr:cNvPr id="1206145" name="Picture 151" descr="http://www.webometrics.info/sites/default/files/Details.jpg">
          <a:hlinkClick xmlns:r="http://schemas.openxmlformats.org/officeDocument/2006/relationships" r:id="rId15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0490775"/>
          <a:ext cx="200025" cy="85725"/>
        </a:xfrm>
        <a:prstGeom prst="rect">
          <a:avLst/>
        </a:prstGeom>
        <a:noFill/>
        <a:ln w="9525">
          <a:noFill/>
          <a:miter lim="800000"/>
          <a:headEnd/>
          <a:tailEnd/>
        </a:ln>
      </xdr:spPr>
    </xdr:pic>
    <xdr:clientData/>
  </xdr:twoCellAnchor>
  <xdr:twoCellAnchor editAs="oneCell">
    <xdr:from>
      <xdr:col>3</xdr:col>
      <xdr:colOff>0</xdr:colOff>
      <xdr:row>151</xdr:row>
      <xdr:rowOff>0</xdr:rowOff>
    </xdr:from>
    <xdr:to>
      <xdr:col>3</xdr:col>
      <xdr:colOff>200025</xdr:colOff>
      <xdr:row>151</xdr:row>
      <xdr:rowOff>85725</xdr:rowOff>
    </xdr:to>
    <xdr:pic>
      <xdr:nvPicPr>
        <xdr:cNvPr id="1206146" name="Picture 152" descr="http://www.webometrics.info/sites/default/files/Details.jpg">
          <a:hlinkClick xmlns:r="http://schemas.openxmlformats.org/officeDocument/2006/relationships" r:id="rId15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0738425"/>
          <a:ext cx="200025" cy="85725"/>
        </a:xfrm>
        <a:prstGeom prst="rect">
          <a:avLst/>
        </a:prstGeom>
        <a:noFill/>
        <a:ln w="9525">
          <a:noFill/>
          <a:miter lim="800000"/>
          <a:headEnd/>
          <a:tailEnd/>
        </a:ln>
      </xdr:spPr>
    </xdr:pic>
    <xdr:clientData/>
  </xdr:twoCellAnchor>
  <xdr:twoCellAnchor editAs="oneCell">
    <xdr:from>
      <xdr:col>3</xdr:col>
      <xdr:colOff>0</xdr:colOff>
      <xdr:row>152</xdr:row>
      <xdr:rowOff>0</xdr:rowOff>
    </xdr:from>
    <xdr:to>
      <xdr:col>3</xdr:col>
      <xdr:colOff>200025</xdr:colOff>
      <xdr:row>152</xdr:row>
      <xdr:rowOff>85725</xdr:rowOff>
    </xdr:to>
    <xdr:pic>
      <xdr:nvPicPr>
        <xdr:cNvPr id="1206147" name="Picture 153" descr="http://www.webometrics.info/sites/default/files/Details.jpg">
          <a:hlinkClick xmlns:r="http://schemas.openxmlformats.org/officeDocument/2006/relationships" r:id="rId15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0986075"/>
          <a:ext cx="200025" cy="85725"/>
        </a:xfrm>
        <a:prstGeom prst="rect">
          <a:avLst/>
        </a:prstGeom>
        <a:noFill/>
        <a:ln w="9525">
          <a:noFill/>
          <a:miter lim="800000"/>
          <a:headEnd/>
          <a:tailEnd/>
        </a:ln>
      </xdr:spPr>
    </xdr:pic>
    <xdr:clientData/>
  </xdr:twoCellAnchor>
  <xdr:twoCellAnchor editAs="oneCell">
    <xdr:from>
      <xdr:col>3</xdr:col>
      <xdr:colOff>0</xdr:colOff>
      <xdr:row>153</xdr:row>
      <xdr:rowOff>0</xdr:rowOff>
    </xdr:from>
    <xdr:to>
      <xdr:col>3</xdr:col>
      <xdr:colOff>200025</xdr:colOff>
      <xdr:row>153</xdr:row>
      <xdr:rowOff>85725</xdr:rowOff>
    </xdr:to>
    <xdr:pic>
      <xdr:nvPicPr>
        <xdr:cNvPr id="1206148" name="Picture 154" descr="http://www.webometrics.info/sites/default/files/Details.jpg">
          <a:hlinkClick xmlns:r="http://schemas.openxmlformats.org/officeDocument/2006/relationships" r:id="rId15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1233725"/>
          <a:ext cx="200025" cy="85725"/>
        </a:xfrm>
        <a:prstGeom prst="rect">
          <a:avLst/>
        </a:prstGeom>
        <a:noFill/>
        <a:ln w="9525">
          <a:noFill/>
          <a:miter lim="800000"/>
          <a:headEnd/>
          <a:tailEnd/>
        </a:ln>
      </xdr:spPr>
    </xdr:pic>
    <xdr:clientData/>
  </xdr:twoCellAnchor>
  <xdr:twoCellAnchor editAs="oneCell">
    <xdr:from>
      <xdr:col>3</xdr:col>
      <xdr:colOff>0</xdr:colOff>
      <xdr:row>154</xdr:row>
      <xdr:rowOff>0</xdr:rowOff>
    </xdr:from>
    <xdr:to>
      <xdr:col>3</xdr:col>
      <xdr:colOff>200025</xdr:colOff>
      <xdr:row>154</xdr:row>
      <xdr:rowOff>85725</xdr:rowOff>
    </xdr:to>
    <xdr:pic>
      <xdr:nvPicPr>
        <xdr:cNvPr id="1206149" name="Picture 155" descr="http://www.webometrics.info/sites/default/files/Details.jpg">
          <a:hlinkClick xmlns:r="http://schemas.openxmlformats.org/officeDocument/2006/relationships" r:id="rId15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1481375"/>
          <a:ext cx="200025" cy="85725"/>
        </a:xfrm>
        <a:prstGeom prst="rect">
          <a:avLst/>
        </a:prstGeom>
        <a:noFill/>
        <a:ln w="9525">
          <a:noFill/>
          <a:miter lim="800000"/>
          <a:headEnd/>
          <a:tailEnd/>
        </a:ln>
      </xdr:spPr>
    </xdr:pic>
    <xdr:clientData/>
  </xdr:twoCellAnchor>
  <xdr:twoCellAnchor editAs="oneCell">
    <xdr:from>
      <xdr:col>3</xdr:col>
      <xdr:colOff>0</xdr:colOff>
      <xdr:row>155</xdr:row>
      <xdr:rowOff>0</xdr:rowOff>
    </xdr:from>
    <xdr:to>
      <xdr:col>3</xdr:col>
      <xdr:colOff>200025</xdr:colOff>
      <xdr:row>155</xdr:row>
      <xdr:rowOff>85725</xdr:rowOff>
    </xdr:to>
    <xdr:pic>
      <xdr:nvPicPr>
        <xdr:cNvPr id="1206150" name="Picture 156" descr="http://www.webometrics.info/sites/default/files/Details.jpg">
          <a:hlinkClick xmlns:r="http://schemas.openxmlformats.org/officeDocument/2006/relationships" r:id="rId15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1967150"/>
          <a:ext cx="200025" cy="85725"/>
        </a:xfrm>
        <a:prstGeom prst="rect">
          <a:avLst/>
        </a:prstGeom>
        <a:noFill/>
        <a:ln w="9525">
          <a:noFill/>
          <a:miter lim="800000"/>
          <a:headEnd/>
          <a:tailEnd/>
        </a:ln>
      </xdr:spPr>
    </xdr:pic>
    <xdr:clientData/>
  </xdr:twoCellAnchor>
  <xdr:twoCellAnchor editAs="oneCell">
    <xdr:from>
      <xdr:col>3</xdr:col>
      <xdr:colOff>0</xdr:colOff>
      <xdr:row>156</xdr:row>
      <xdr:rowOff>0</xdr:rowOff>
    </xdr:from>
    <xdr:to>
      <xdr:col>3</xdr:col>
      <xdr:colOff>200025</xdr:colOff>
      <xdr:row>156</xdr:row>
      <xdr:rowOff>85725</xdr:rowOff>
    </xdr:to>
    <xdr:pic>
      <xdr:nvPicPr>
        <xdr:cNvPr id="1206151" name="Picture 157" descr="http://www.webometrics.info/sites/default/files/Details.jpg">
          <a:hlinkClick xmlns:r="http://schemas.openxmlformats.org/officeDocument/2006/relationships" r:id="rId15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2214800"/>
          <a:ext cx="200025" cy="85725"/>
        </a:xfrm>
        <a:prstGeom prst="rect">
          <a:avLst/>
        </a:prstGeom>
        <a:noFill/>
        <a:ln w="9525">
          <a:noFill/>
          <a:miter lim="800000"/>
          <a:headEnd/>
          <a:tailEnd/>
        </a:ln>
      </xdr:spPr>
    </xdr:pic>
    <xdr:clientData/>
  </xdr:twoCellAnchor>
  <xdr:twoCellAnchor editAs="oneCell">
    <xdr:from>
      <xdr:col>3</xdr:col>
      <xdr:colOff>0</xdr:colOff>
      <xdr:row>157</xdr:row>
      <xdr:rowOff>0</xdr:rowOff>
    </xdr:from>
    <xdr:to>
      <xdr:col>3</xdr:col>
      <xdr:colOff>200025</xdr:colOff>
      <xdr:row>157</xdr:row>
      <xdr:rowOff>85725</xdr:rowOff>
    </xdr:to>
    <xdr:pic>
      <xdr:nvPicPr>
        <xdr:cNvPr id="1206152" name="Picture 158" descr="http://www.webometrics.info/sites/default/files/Details.jpg">
          <a:hlinkClick xmlns:r="http://schemas.openxmlformats.org/officeDocument/2006/relationships" r:id="rId16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2462450"/>
          <a:ext cx="200025" cy="85725"/>
        </a:xfrm>
        <a:prstGeom prst="rect">
          <a:avLst/>
        </a:prstGeom>
        <a:noFill/>
        <a:ln w="9525">
          <a:noFill/>
          <a:miter lim="800000"/>
          <a:headEnd/>
          <a:tailEnd/>
        </a:ln>
      </xdr:spPr>
    </xdr:pic>
    <xdr:clientData/>
  </xdr:twoCellAnchor>
  <xdr:twoCellAnchor editAs="oneCell">
    <xdr:from>
      <xdr:col>3</xdr:col>
      <xdr:colOff>0</xdr:colOff>
      <xdr:row>158</xdr:row>
      <xdr:rowOff>0</xdr:rowOff>
    </xdr:from>
    <xdr:to>
      <xdr:col>3</xdr:col>
      <xdr:colOff>200025</xdr:colOff>
      <xdr:row>158</xdr:row>
      <xdr:rowOff>85725</xdr:rowOff>
    </xdr:to>
    <xdr:pic>
      <xdr:nvPicPr>
        <xdr:cNvPr id="1206153" name="Picture 159" descr="http://www.webometrics.info/sites/default/files/Details.jpg">
          <a:hlinkClick xmlns:r="http://schemas.openxmlformats.org/officeDocument/2006/relationships" r:id="rId16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2710100"/>
          <a:ext cx="200025" cy="85725"/>
        </a:xfrm>
        <a:prstGeom prst="rect">
          <a:avLst/>
        </a:prstGeom>
        <a:noFill/>
        <a:ln w="9525">
          <a:noFill/>
          <a:miter lim="800000"/>
          <a:headEnd/>
          <a:tailEnd/>
        </a:ln>
      </xdr:spPr>
    </xdr:pic>
    <xdr:clientData/>
  </xdr:twoCellAnchor>
  <xdr:twoCellAnchor editAs="oneCell">
    <xdr:from>
      <xdr:col>3</xdr:col>
      <xdr:colOff>0</xdr:colOff>
      <xdr:row>159</xdr:row>
      <xdr:rowOff>0</xdr:rowOff>
    </xdr:from>
    <xdr:to>
      <xdr:col>3</xdr:col>
      <xdr:colOff>200025</xdr:colOff>
      <xdr:row>159</xdr:row>
      <xdr:rowOff>85725</xdr:rowOff>
    </xdr:to>
    <xdr:pic>
      <xdr:nvPicPr>
        <xdr:cNvPr id="1206154" name="Picture 160" descr="http://www.webometrics.info/sites/default/files/Details.jpg">
          <a:hlinkClick xmlns:r="http://schemas.openxmlformats.org/officeDocument/2006/relationships" r:id="rId16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2957750"/>
          <a:ext cx="200025" cy="85725"/>
        </a:xfrm>
        <a:prstGeom prst="rect">
          <a:avLst/>
        </a:prstGeom>
        <a:noFill/>
        <a:ln w="9525">
          <a:noFill/>
          <a:miter lim="800000"/>
          <a:headEnd/>
          <a:tailEnd/>
        </a:ln>
      </xdr:spPr>
    </xdr:pic>
    <xdr:clientData/>
  </xdr:twoCellAnchor>
  <xdr:twoCellAnchor editAs="oneCell">
    <xdr:from>
      <xdr:col>3</xdr:col>
      <xdr:colOff>0</xdr:colOff>
      <xdr:row>160</xdr:row>
      <xdr:rowOff>0</xdr:rowOff>
    </xdr:from>
    <xdr:to>
      <xdr:col>3</xdr:col>
      <xdr:colOff>200025</xdr:colOff>
      <xdr:row>160</xdr:row>
      <xdr:rowOff>85725</xdr:rowOff>
    </xdr:to>
    <xdr:pic>
      <xdr:nvPicPr>
        <xdr:cNvPr id="1206155" name="Picture 161" descr="http://www.webometrics.info/sites/default/files/Details.jpg">
          <a:hlinkClick xmlns:r="http://schemas.openxmlformats.org/officeDocument/2006/relationships" r:id="rId16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3205400"/>
          <a:ext cx="200025" cy="85725"/>
        </a:xfrm>
        <a:prstGeom prst="rect">
          <a:avLst/>
        </a:prstGeom>
        <a:noFill/>
        <a:ln w="9525">
          <a:noFill/>
          <a:miter lim="800000"/>
          <a:headEnd/>
          <a:tailEnd/>
        </a:ln>
      </xdr:spPr>
    </xdr:pic>
    <xdr:clientData/>
  </xdr:twoCellAnchor>
  <xdr:twoCellAnchor editAs="oneCell">
    <xdr:from>
      <xdr:col>3</xdr:col>
      <xdr:colOff>0</xdr:colOff>
      <xdr:row>161</xdr:row>
      <xdr:rowOff>0</xdr:rowOff>
    </xdr:from>
    <xdr:to>
      <xdr:col>3</xdr:col>
      <xdr:colOff>200025</xdr:colOff>
      <xdr:row>161</xdr:row>
      <xdr:rowOff>85725</xdr:rowOff>
    </xdr:to>
    <xdr:pic>
      <xdr:nvPicPr>
        <xdr:cNvPr id="1206156" name="Picture 162" descr="http://www.webometrics.info/sites/default/files/Details.jpg">
          <a:hlinkClick xmlns:r="http://schemas.openxmlformats.org/officeDocument/2006/relationships" r:id="rId16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3453050"/>
          <a:ext cx="200025" cy="85725"/>
        </a:xfrm>
        <a:prstGeom prst="rect">
          <a:avLst/>
        </a:prstGeom>
        <a:noFill/>
        <a:ln w="9525">
          <a:noFill/>
          <a:miter lim="800000"/>
          <a:headEnd/>
          <a:tailEnd/>
        </a:ln>
      </xdr:spPr>
    </xdr:pic>
    <xdr:clientData/>
  </xdr:twoCellAnchor>
  <xdr:twoCellAnchor editAs="oneCell">
    <xdr:from>
      <xdr:col>3</xdr:col>
      <xdr:colOff>0</xdr:colOff>
      <xdr:row>162</xdr:row>
      <xdr:rowOff>0</xdr:rowOff>
    </xdr:from>
    <xdr:to>
      <xdr:col>3</xdr:col>
      <xdr:colOff>200025</xdr:colOff>
      <xdr:row>162</xdr:row>
      <xdr:rowOff>85725</xdr:rowOff>
    </xdr:to>
    <xdr:pic>
      <xdr:nvPicPr>
        <xdr:cNvPr id="1206157" name="Picture 163" descr="http://www.webometrics.info/sites/default/files/Details.jpg">
          <a:hlinkClick xmlns:r="http://schemas.openxmlformats.org/officeDocument/2006/relationships" r:id="rId16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3700700"/>
          <a:ext cx="200025" cy="85725"/>
        </a:xfrm>
        <a:prstGeom prst="rect">
          <a:avLst/>
        </a:prstGeom>
        <a:noFill/>
        <a:ln w="9525">
          <a:noFill/>
          <a:miter lim="800000"/>
          <a:headEnd/>
          <a:tailEnd/>
        </a:ln>
      </xdr:spPr>
    </xdr:pic>
    <xdr:clientData/>
  </xdr:twoCellAnchor>
  <xdr:twoCellAnchor editAs="oneCell">
    <xdr:from>
      <xdr:col>3</xdr:col>
      <xdr:colOff>0</xdr:colOff>
      <xdr:row>163</xdr:row>
      <xdr:rowOff>0</xdr:rowOff>
    </xdr:from>
    <xdr:to>
      <xdr:col>3</xdr:col>
      <xdr:colOff>200025</xdr:colOff>
      <xdr:row>163</xdr:row>
      <xdr:rowOff>85725</xdr:rowOff>
    </xdr:to>
    <xdr:pic>
      <xdr:nvPicPr>
        <xdr:cNvPr id="1206158" name="Picture 164" descr="http://www.webometrics.info/sites/default/files/Details.jpg">
          <a:hlinkClick xmlns:r="http://schemas.openxmlformats.org/officeDocument/2006/relationships" r:id="rId16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3948350"/>
          <a:ext cx="200025" cy="85725"/>
        </a:xfrm>
        <a:prstGeom prst="rect">
          <a:avLst/>
        </a:prstGeom>
        <a:noFill/>
        <a:ln w="9525">
          <a:noFill/>
          <a:miter lim="800000"/>
          <a:headEnd/>
          <a:tailEnd/>
        </a:ln>
      </xdr:spPr>
    </xdr:pic>
    <xdr:clientData/>
  </xdr:twoCellAnchor>
  <xdr:twoCellAnchor editAs="oneCell">
    <xdr:from>
      <xdr:col>3</xdr:col>
      <xdr:colOff>0</xdr:colOff>
      <xdr:row>164</xdr:row>
      <xdr:rowOff>0</xdr:rowOff>
    </xdr:from>
    <xdr:to>
      <xdr:col>3</xdr:col>
      <xdr:colOff>200025</xdr:colOff>
      <xdr:row>164</xdr:row>
      <xdr:rowOff>85725</xdr:rowOff>
    </xdr:to>
    <xdr:pic>
      <xdr:nvPicPr>
        <xdr:cNvPr id="1206159" name="Picture 165" descr="http://www.webometrics.info/sites/default/files/Details.jpg">
          <a:hlinkClick xmlns:r="http://schemas.openxmlformats.org/officeDocument/2006/relationships" r:id="rId16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4196000"/>
          <a:ext cx="200025" cy="85725"/>
        </a:xfrm>
        <a:prstGeom prst="rect">
          <a:avLst/>
        </a:prstGeom>
        <a:noFill/>
        <a:ln w="9525">
          <a:noFill/>
          <a:miter lim="800000"/>
          <a:headEnd/>
          <a:tailEnd/>
        </a:ln>
      </xdr:spPr>
    </xdr:pic>
    <xdr:clientData/>
  </xdr:twoCellAnchor>
  <xdr:twoCellAnchor editAs="oneCell">
    <xdr:from>
      <xdr:col>3</xdr:col>
      <xdr:colOff>0</xdr:colOff>
      <xdr:row>165</xdr:row>
      <xdr:rowOff>0</xdr:rowOff>
    </xdr:from>
    <xdr:to>
      <xdr:col>3</xdr:col>
      <xdr:colOff>200025</xdr:colOff>
      <xdr:row>165</xdr:row>
      <xdr:rowOff>85725</xdr:rowOff>
    </xdr:to>
    <xdr:pic>
      <xdr:nvPicPr>
        <xdr:cNvPr id="1206160" name="Picture 166" descr="http://www.webometrics.info/sites/default/files/Details.jpg">
          <a:hlinkClick xmlns:r="http://schemas.openxmlformats.org/officeDocument/2006/relationships" r:id="rId16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4681775"/>
          <a:ext cx="200025" cy="85725"/>
        </a:xfrm>
        <a:prstGeom prst="rect">
          <a:avLst/>
        </a:prstGeom>
        <a:noFill/>
        <a:ln w="9525">
          <a:noFill/>
          <a:miter lim="800000"/>
          <a:headEnd/>
          <a:tailEnd/>
        </a:ln>
      </xdr:spPr>
    </xdr:pic>
    <xdr:clientData/>
  </xdr:twoCellAnchor>
  <xdr:twoCellAnchor editAs="oneCell">
    <xdr:from>
      <xdr:col>3</xdr:col>
      <xdr:colOff>0</xdr:colOff>
      <xdr:row>166</xdr:row>
      <xdr:rowOff>0</xdr:rowOff>
    </xdr:from>
    <xdr:to>
      <xdr:col>3</xdr:col>
      <xdr:colOff>200025</xdr:colOff>
      <xdr:row>166</xdr:row>
      <xdr:rowOff>85725</xdr:rowOff>
    </xdr:to>
    <xdr:pic>
      <xdr:nvPicPr>
        <xdr:cNvPr id="1206161" name="Picture 167" descr="http://www.webometrics.info/sites/default/files/Details.jpg">
          <a:hlinkClick xmlns:r="http://schemas.openxmlformats.org/officeDocument/2006/relationships" r:id="rId16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4929425"/>
          <a:ext cx="200025" cy="85725"/>
        </a:xfrm>
        <a:prstGeom prst="rect">
          <a:avLst/>
        </a:prstGeom>
        <a:noFill/>
        <a:ln w="9525">
          <a:noFill/>
          <a:miter lim="800000"/>
          <a:headEnd/>
          <a:tailEnd/>
        </a:ln>
      </xdr:spPr>
    </xdr:pic>
    <xdr:clientData/>
  </xdr:twoCellAnchor>
  <xdr:twoCellAnchor editAs="oneCell">
    <xdr:from>
      <xdr:col>3</xdr:col>
      <xdr:colOff>0</xdr:colOff>
      <xdr:row>167</xdr:row>
      <xdr:rowOff>0</xdr:rowOff>
    </xdr:from>
    <xdr:to>
      <xdr:col>3</xdr:col>
      <xdr:colOff>200025</xdr:colOff>
      <xdr:row>167</xdr:row>
      <xdr:rowOff>85725</xdr:rowOff>
    </xdr:to>
    <xdr:pic>
      <xdr:nvPicPr>
        <xdr:cNvPr id="1206162" name="Picture 168" descr="http://www.webometrics.info/sites/default/files/Details.jpg">
          <a:hlinkClick xmlns:r="http://schemas.openxmlformats.org/officeDocument/2006/relationships" r:id="rId17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5177075"/>
          <a:ext cx="200025" cy="85725"/>
        </a:xfrm>
        <a:prstGeom prst="rect">
          <a:avLst/>
        </a:prstGeom>
        <a:noFill/>
        <a:ln w="9525">
          <a:noFill/>
          <a:miter lim="800000"/>
          <a:headEnd/>
          <a:tailEnd/>
        </a:ln>
      </xdr:spPr>
    </xdr:pic>
    <xdr:clientData/>
  </xdr:twoCellAnchor>
  <xdr:twoCellAnchor editAs="oneCell">
    <xdr:from>
      <xdr:col>3</xdr:col>
      <xdr:colOff>0</xdr:colOff>
      <xdr:row>168</xdr:row>
      <xdr:rowOff>0</xdr:rowOff>
    </xdr:from>
    <xdr:to>
      <xdr:col>3</xdr:col>
      <xdr:colOff>200025</xdr:colOff>
      <xdr:row>168</xdr:row>
      <xdr:rowOff>85725</xdr:rowOff>
    </xdr:to>
    <xdr:pic>
      <xdr:nvPicPr>
        <xdr:cNvPr id="1206163" name="Picture 169" descr="http://www.webometrics.info/sites/default/files/Details.jpg">
          <a:hlinkClick xmlns:r="http://schemas.openxmlformats.org/officeDocument/2006/relationships" r:id="rId17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5424725"/>
          <a:ext cx="200025" cy="85725"/>
        </a:xfrm>
        <a:prstGeom prst="rect">
          <a:avLst/>
        </a:prstGeom>
        <a:noFill/>
        <a:ln w="9525">
          <a:noFill/>
          <a:miter lim="800000"/>
          <a:headEnd/>
          <a:tailEnd/>
        </a:ln>
      </xdr:spPr>
    </xdr:pic>
    <xdr:clientData/>
  </xdr:twoCellAnchor>
  <xdr:twoCellAnchor editAs="oneCell">
    <xdr:from>
      <xdr:col>3</xdr:col>
      <xdr:colOff>0</xdr:colOff>
      <xdr:row>169</xdr:row>
      <xdr:rowOff>0</xdr:rowOff>
    </xdr:from>
    <xdr:to>
      <xdr:col>3</xdr:col>
      <xdr:colOff>200025</xdr:colOff>
      <xdr:row>169</xdr:row>
      <xdr:rowOff>85725</xdr:rowOff>
    </xdr:to>
    <xdr:pic>
      <xdr:nvPicPr>
        <xdr:cNvPr id="1206164" name="Picture 170" descr="http://www.webometrics.info/sites/default/files/Details.jpg">
          <a:hlinkClick xmlns:r="http://schemas.openxmlformats.org/officeDocument/2006/relationships" r:id="rId17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5672375"/>
          <a:ext cx="200025" cy="85725"/>
        </a:xfrm>
        <a:prstGeom prst="rect">
          <a:avLst/>
        </a:prstGeom>
        <a:noFill/>
        <a:ln w="9525">
          <a:noFill/>
          <a:miter lim="800000"/>
          <a:headEnd/>
          <a:tailEnd/>
        </a:ln>
      </xdr:spPr>
    </xdr:pic>
    <xdr:clientData/>
  </xdr:twoCellAnchor>
  <xdr:twoCellAnchor editAs="oneCell">
    <xdr:from>
      <xdr:col>3</xdr:col>
      <xdr:colOff>0</xdr:colOff>
      <xdr:row>170</xdr:row>
      <xdr:rowOff>0</xdr:rowOff>
    </xdr:from>
    <xdr:to>
      <xdr:col>3</xdr:col>
      <xdr:colOff>200025</xdr:colOff>
      <xdr:row>170</xdr:row>
      <xdr:rowOff>85725</xdr:rowOff>
    </xdr:to>
    <xdr:pic>
      <xdr:nvPicPr>
        <xdr:cNvPr id="1206165" name="Picture 171" descr="http://www.webometrics.info/sites/default/files/Details.jpg">
          <a:hlinkClick xmlns:r="http://schemas.openxmlformats.org/officeDocument/2006/relationships" r:id="rId17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5920025"/>
          <a:ext cx="200025" cy="85725"/>
        </a:xfrm>
        <a:prstGeom prst="rect">
          <a:avLst/>
        </a:prstGeom>
        <a:noFill/>
        <a:ln w="9525">
          <a:noFill/>
          <a:miter lim="800000"/>
          <a:headEnd/>
          <a:tailEnd/>
        </a:ln>
      </xdr:spPr>
    </xdr:pic>
    <xdr:clientData/>
  </xdr:twoCellAnchor>
  <xdr:twoCellAnchor editAs="oneCell">
    <xdr:from>
      <xdr:col>3</xdr:col>
      <xdr:colOff>0</xdr:colOff>
      <xdr:row>171</xdr:row>
      <xdr:rowOff>0</xdr:rowOff>
    </xdr:from>
    <xdr:to>
      <xdr:col>3</xdr:col>
      <xdr:colOff>200025</xdr:colOff>
      <xdr:row>171</xdr:row>
      <xdr:rowOff>85725</xdr:rowOff>
    </xdr:to>
    <xdr:pic>
      <xdr:nvPicPr>
        <xdr:cNvPr id="1206166" name="Picture 172" descr="http://www.webometrics.info/sites/default/files/Details.jpg">
          <a:hlinkClick xmlns:r="http://schemas.openxmlformats.org/officeDocument/2006/relationships" r:id="rId17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6167675"/>
          <a:ext cx="200025" cy="85725"/>
        </a:xfrm>
        <a:prstGeom prst="rect">
          <a:avLst/>
        </a:prstGeom>
        <a:noFill/>
        <a:ln w="9525">
          <a:noFill/>
          <a:miter lim="800000"/>
          <a:headEnd/>
          <a:tailEnd/>
        </a:ln>
      </xdr:spPr>
    </xdr:pic>
    <xdr:clientData/>
  </xdr:twoCellAnchor>
  <xdr:twoCellAnchor editAs="oneCell">
    <xdr:from>
      <xdr:col>3</xdr:col>
      <xdr:colOff>0</xdr:colOff>
      <xdr:row>172</xdr:row>
      <xdr:rowOff>0</xdr:rowOff>
    </xdr:from>
    <xdr:to>
      <xdr:col>3</xdr:col>
      <xdr:colOff>200025</xdr:colOff>
      <xdr:row>172</xdr:row>
      <xdr:rowOff>85725</xdr:rowOff>
    </xdr:to>
    <xdr:pic>
      <xdr:nvPicPr>
        <xdr:cNvPr id="1206167" name="Picture 173" descr="http://www.webometrics.info/sites/default/files/Details.jpg">
          <a:hlinkClick xmlns:r="http://schemas.openxmlformats.org/officeDocument/2006/relationships" r:id="rId17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6415325"/>
          <a:ext cx="200025" cy="85725"/>
        </a:xfrm>
        <a:prstGeom prst="rect">
          <a:avLst/>
        </a:prstGeom>
        <a:noFill/>
        <a:ln w="9525">
          <a:noFill/>
          <a:miter lim="800000"/>
          <a:headEnd/>
          <a:tailEnd/>
        </a:ln>
      </xdr:spPr>
    </xdr:pic>
    <xdr:clientData/>
  </xdr:twoCellAnchor>
  <xdr:twoCellAnchor editAs="oneCell">
    <xdr:from>
      <xdr:col>3</xdr:col>
      <xdr:colOff>0</xdr:colOff>
      <xdr:row>173</xdr:row>
      <xdr:rowOff>0</xdr:rowOff>
    </xdr:from>
    <xdr:to>
      <xdr:col>3</xdr:col>
      <xdr:colOff>200025</xdr:colOff>
      <xdr:row>173</xdr:row>
      <xdr:rowOff>85725</xdr:rowOff>
    </xdr:to>
    <xdr:pic>
      <xdr:nvPicPr>
        <xdr:cNvPr id="1206168" name="Picture 174" descr="http://www.webometrics.info/sites/default/files/Details.jpg">
          <a:hlinkClick xmlns:r="http://schemas.openxmlformats.org/officeDocument/2006/relationships" r:id="rId17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6662975"/>
          <a:ext cx="200025" cy="85725"/>
        </a:xfrm>
        <a:prstGeom prst="rect">
          <a:avLst/>
        </a:prstGeom>
        <a:noFill/>
        <a:ln w="9525">
          <a:noFill/>
          <a:miter lim="800000"/>
          <a:headEnd/>
          <a:tailEnd/>
        </a:ln>
      </xdr:spPr>
    </xdr:pic>
    <xdr:clientData/>
  </xdr:twoCellAnchor>
  <xdr:twoCellAnchor editAs="oneCell">
    <xdr:from>
      <xdr:col>3</xdr:col>
      <xdr:colOff>0</xdr:colOff>
      <xdr:row>174</xdr:row>
      <xdr:rowOff>0</xdr:rowOff>
    </xdr:from>
    <xdr:to>
      <xdr:col>3</xdr:col>
      <xdr:colOff>200025</xdr:colOff>
      <xdr:row>174</xdr:row>
      <xdr:rowOff>85725</xdr:rowOff>
    </xdr:to>
    <xdr:pic>
      <xdr:nvPicPr>
        <xdr:cNvPr id="1206169" name="Picture 175" descr="http://www.webometrics.info/sites/default/files/Details.jpg">
          <a:hlinkClick xmlns:r="http://schemas.openxmlformats.org/officeDocument/2006/relationships" r:id="rId17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6910625"/>
          <a:ext cx="200025" cy="85725"/>
        </a:xfrm>
        <a:prstGeom prst="rect">
          <a:avLst/>
        </a:prstGeom>
        <a:noFill/>
        <a:ln w="9525">
          <a:noFill/>
          <a:miter lim="800000"/>
          <a:headEnd/>
          <a:tailEnd/>
        </a:ln>
      </xdr:spPr>
    </xdr:pic>
    <xdr:clientData/>
  </xdr:twoCellAnchor>
  <xdr:twoCellAnchor editAs="oneCell">
    <xdr:from>
      <xdr:col>3</xdr:col>
      <xdr:colOff>0</xdr:colOff>
      <xdr:row>175</xdr:row>
      <xdr:rowOff>0</xdr:rowOff>
    </xdr:from>
    <xdr:to>
      <xdr:col>3</xdr:col>
      <xdr:colOff>200025</xdr:colOff>
      <xdr:row>175</xdr:row>
      <xdr:rowOff>85725</xdr:rowOff>
    </xdr:to>
    <xdr:pic>
      <xdr:nvPicPr>
        <xdr:cNvPr id="1206170" name="Picture 176" descr="http://www.webometrics.info/sites/default/files/Details.jpg">
          <a:hlinkClick xmlns:r="http://schemas.openxmlformats.org/officeDocument/2006/relationships" r:id="rId17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7158275"/>
          <a:ext cx="200025" cy="85725"/>
        </a:xfrm>
        <a:prstGeom prst="rect">
          <a:avLst/>
        </a:prstGeom>
        <a:noFill/>
        <a:ln w="9525">
          <a:noFill/>
          <a:miter lim="800000"/>
          <a:headEnd/>
          <a:tailEnd/>
        </a:ln>
      </xdr:spPr>
    </xdr:pic>
    <xdr:clientData/>
  </xdr:twoCellAnchor>
  <xdr:twoCellAnchor editAs="oneCell">
    <xdr:from>
      <xdr:col>3</xdr:col>
      <xdr:colOff>0</xdr:colOff>
      <xdr:row>176</xdr:row>
      <xdr:rowOff>0</xdr:rowOff>
    </xdr:from>
    <xdr:to>
      <xdr:col>3</xdr:col>
      <xdr:colOff>200025</xdr:colOff>
      <xdr:row>176</xdr:row>
      <xdr:rowOff>85725</xdr:rowOff>
    </xdr:to>
    <xdr:pic>
      <xdr:nvPicPr>
        <xdr:cNvPr id="1206171" name="Picture 177" descr="http://www.webometrics.info/sites/default/files/Details.jpg">
          <a:hlinkClick xmlns:r="http://schemas.openxmlformats.org/officeDocument/2006/relationships" r:id="rId17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7405925"/>
          <a:ext cx="200025" cy="85725"/>
        </a:xfrm>
        <a:prstGeom prst="rect">
          <a:avLst/>
        </a:prstGeom>
        <a:noFill/>
        <a:ln w="9525">
          <a:noFill/>
          <a:miter lim="800000"/>
          <a:headEnd/>
          <a:tailEnd/>
        </a:ln>
      </xdr:spPr>
    </xdr:pic>
    <xdr:clientData/>
  </xdr:twoCellAnchor>
  <xdr:twoCellAnchor editAs="oneCell">
    <xdr:from>
      <xdr:col>3</xdr:col>
      <xdr:colOff>0</xdr:colOff>
      <xdr:row>177</xdr:row>
      <xdr:rowOff>0</xdr:rowOff>
    </xdr:from>
    <xdr:to>
      <xdr:col>3</xdr:col>
      <xdr:colOff>200025</xdr:colOff>
      <xdr:row>177</xdr:row>
      <xdr:rowOff>85725</xdr:rowOff>
    </xdr:to>
    <xdr:pic>
      <xdr:nvPicPr>
        <xdr:cNvPr id="1206172" name="Picture 178" descr="http://www.webometrics.info/sites/default/files/Details.jpg">
          <a:hlinkClick xmlns:r="http://schemas.openxmlformats.org/officeDocument/2006/relationships" r:id="rId18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7653575"/>
          <a:ext cx="200025" cy="85725"/>
        </a:xfrm>
        <a:prstGeom prst="rect">
          <a:avLst/>
        </a:prstGeom>
        <a:noFill/>
        <a:ln w="9525">
          <a:noFill/>
          <a:miter lim="800000"/>
          <a:headEnd/>
          <a:tailEnd/>
        </a:ln>
      </xdr:spPr>
    </xdr:pic>
    <xdr:clientData/>
  </xdr:twoCellAnchor>
  <xdr:twoCellAnchor editAs="oneCell">
    <xdr:from>
      <xdr:col>3</xdr:col>
      <xdr:colOff>0</xdr:colOff>
      <xdr:row>178</xdr:row>
      <xdr:rowOff>0</xdr:rowOff>
    </xdr:from>
    <xdr:to>
      <xdr:col>3</xdr:col>
      <xdr:colOff>200025</xdr:colOff>
      <xdr:row>178</xdr:row>
      <xdr:rowOff>85725</xdr:rowOff>
    </xdr:to>
    <xdr:pic>
      <xdr:nvPicPr>
        <xdr:cNvPr id="1206173" name="Picture 179" descr="http://www.webometrics.info/sites/default/files/Details.jpg">
          <a:hlinkClick xmlns:r="http://schemas.openxmlformats.org/officeDocument/2006/relationships" r:id="rId18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7901225"/>
          <a:ext cx="200025" cy="85725"/>
        </a:xfrm>
        <a:prstGeom prst="rect">
          <a:avLst/>
        </a:prstGeom>
        <a:noFill/>
        <a:ln w="9525">
          <a:noFill/>
          <a:miter lim="800000"/>
          <a:headEnd/>
          <a:tailEnd/>
        </a:ln>
      </xdr:spPr>
    </xdr:pic>
    <xdr:clientData/>
  </xdr:twoCellAnchor>
  <xdr:twoCellAnchor editAs="oneCell">
    <xdr:from>
      <xdr:col>3</xdr:col>
      <xdr:colOff>0</xdr:colOff>
      <xdr:row>179</xdr:row>
      <xdr:rowOff>0</xdr:rowOff>
    </xdr:from>
    <xdr:to>
      <xdr:col>3</xdr:col>
      <xdr:colOff>200025</xdr:colOff>
      <xdr:row>179</xdr:row>
      <xdr:rowOff>85725</xdr:rowOff>
    </xdr:to>
    <xdr:pic>
      <xdr:nvPicPr>
        <xdr:cNvPr id="1206174" name="Picture 180" descr="http://www.webometrics.info/sites/default/files/Details.jpg">
          <a:hlinkClick xmlns:r="http://schemas.openxmlformats.org/officeDocument/2006/relationships" r:id="rId182"/>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8148875"/>
          <a:ext cx="200025" cy="85725"/>
        </a:xfrm>
        <a:prstGeom prst="rect">
          <a:avLst/>
        </a:prstGeom>
        <a:noFill/>
        <a:ln w="9525">
          <a:noFill/>
          <a:miter lim="800000"/>
          <a:headEnd/>
          <a:tailEnd/>
        </a:ln>
      </xdr:spPr>
    </xdr:pic>
    <xdr:clientData/>
  </xdr:twoCellAnchor>
  <xdr:twoCellAnchor editAs="oneCell">
    <xdr:from>
      <xdr:col>3</xdr:col>
      <xdr:colOff>0</xdr:colOff>
      <xdr:row>180</xdr:row>
      <xdr:rowOff>0</xdr:rowOff>
    </xdr:from>
    <xdr:to>
      <xdr:col>3</xdr:col>
      <xdr:colOff>200025</xdr:colOff>
      <xdr:row>180</xdr:row>
      <xdr:rowOff>85725</xdr:rowOff>
    </xdr:to>
    <xdr:pic>
      <xdr:nvPicPr>
        <xdr:cNvPr id="1206175" name="Picture 181" descr="http://www.webometrics.info/sites/default/files/Details.jpg">
          <a:hlinkClick xmlns:r="http://schemas.openxmlformats.org/officeDocument/2006/relationships" r:id="rId18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8396525"/>
          <a:ext cx="200025" cy="85725"/>
        </a:xfrm>
        <a:prstGeom prst="rect">
          <a:avLst/>
        </a:prstGeom>
        <a:noFill/>
        <a:ln w="9525">
          <a:noFill/>
          <a:miter lim="800000"/>
          <a:headEnd/>
          <a:tailEnd/>
        </a:ln>
      </xdr:spPr>
    </xdr:pic>
    <xdr:clientData/>
  </xdr:twoCellAnchor>
  <xdr:twoCellAnchor editAs="oneCell">
    <xdr:from>
      <xdr:col>3</xdr:col>
      <xdr:colOff>0</xdr:colOff>
      <xdr:row>181</xdr:row>
      <xdr:rowOff>0</xdr:rowOff>
    </xdr:from>
    <xdr:to>
      <xdr:col>3</xdr:col>
      <xdr:colOff>200025</xdr:colOff>
      <xdr:row>181</xdr:row>
      <xdr:rowOff>85725</xdr:rowOff>
    </xdr:to>
    <xdr:pic>
      <xdr:nvPicPr>
        <xdr:cNvPr id="1206176" name="Picture 182" descr="http://www.webometrics.info/sites/default/files/Details.jpg">
          <a:hlinkClick xmlns:r="http://schemas.openxmlformats.org/officeDocument/2006/relationships" r:id="rId184"/>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8644175"/>
          <a:ext cx="200025" cy="85725"/>
        </a:xfrm>
        <a:prstGeom prst="rect">
          <a:avLst/>
        </a:prstGeom>
        <a:noFill/>
        <a:ln w="9525">
          <a:noFill/>
          <a:miter lim="800000"/>
          <a:headEnd/>
          <a:tailEnd/>
        </a:ln>
      </xdr:spPr>
    </xdr:pic>
    <xdr:clientData/>
  </xdr:twoCellAnchor>
  <xdr:twoCellAnchor editAs="oneCell">
    <xdr:from>
      <xdr:col>3</xdr:col>
      <xdr:colOff>0</xdr:colOff>
      <xdr:row>182</xdr:row>
      <xdr:rowOff>0</xdr:rowOff>
    </xdr:from>
    <xdr:to>
      <xdr:col>3</xdr:col>
      <xdr:colOff>200025</xdr:colOff>
      <xdr:row>182</xdr:row>
      <xdr:rowOff>85725</xdr:rowOff>
    </xdr:to>
    <xdr:pic>
      <xdr:nvPicPr>
        <xdr:cNvPr id="1206177" name="Picture 183" descr="http://www.webometrics.info/sites/default/files/Details.jpg">
          <a:hlinkClick xmlns:r="http://schemas.openxmlformats.org/officeDocument/2006/relationships" r:id="rId185"/>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8891825"/>
          <a:ext cx="200025" cy="85725"/>
        </a:xfrm>
        <a:prstGeom prst="rect">
          <a:avLst/>
        </a:prstGeom>
        <a:noFill/>
        <a:ln w="9525">
          <a:noFill/>
          <a:miter lim="800000"/>
          <a:headEnd/>
          <a:tailEnd/>
        </a:ln>
      </xdr:spPr>
    </xdr:pic>
    <xdr:clientData/>
  </xdr:twoCellAnchor>
  <xdr:twoCellAnchor editAs="oneCell">
    <xdr:from>
      <xdr:col>3</xdr:col>
      <xdr:colOff>0</xdr:colOff>
      <xdr:row>183</xdr:row>
      <xdr:rowOff>0</xdr:rowOff>
    </xdr:from>
    <xdr:to>
      <xdr:col>3</xdr:col>
      <xdr:colOff>200025</xdr:colOff>
      <xdr:row>183</xdr:row>
      <xdr:rowOff>85725</xdr:rowOff>
    </xdr:to>
    <xdr:pic>
      <xdr:nvPicPr>
        <xdr:cNvPr id="1206178" name="Picture 184" descr="http://www.webometrics.info/sites/default/files/Details.jpg">
          <a:hlinkClick xmlns:r="http://schemas.openxmlformats.org/officeDocument/2006/relationships" r:id="rId186"/>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9139475"/>
          <a:ext cx="200025" cy="85725"/>
        </a:xfrm>
        <a:prstGeom prst="rect">
          <a:avLst/>
        </a:prstGeom>
        <a:noFill/>
        <a:ln w="9525">
          <a:noFill/>
          <a:miter lim="800000"/>
          <a:headEnd/>
          <a:tailEnd/>
        </a:ln>
      </xdr:spPr>
    </xdr:pic>
    <xdr:clientData/>
  </xdr:twoCellAnchor>
  <xdr:twoCellAnchor editAs="oneCell">
    <xdr:from>
      <xdr:col>3</xdr:col>
      <xdr:colOff>0</xdr:colOff>
      <xdr:row>184</xdr:row>
      <xdr:rowOff>0</xdr:rowOff>
    </xdr:from>
    <xdr:to>
      <xdr:col>3</xdr:col>
      <xdr:colOff>200025</xdr:colOff>
      <xdr:row>184</xdr:row>
      <xdr:rowOff>85725</xdr:rowOff>
    </xdr:to>
    <xdr:pic>
      <xdr:nvPicPr>
        <xdr:cNvPr id="1206179" name="Picture 185" descr="http://www.webometrics.info/sites/default/files/Details.jpg">
          <a:hlinkClick xmlns:r="http://schemas.openxmlformats.org/officeDocument/2006/relationships" r:id="rId187"/>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9387125"/>
          <a:ext cx="200025" cy="85725"/>
        </a:xfrm>
        <a:prstGeom prst="rect">
          <a:avLst/>
        </a:prstGeom>
        <a:noFill/>
        <a:ln w="9525">
          <a:noFill/>
          <a:miter lim="800000"/>
          <a:headEnd/>
          <a:tailEnd/>
        </a:ln>
      </xdr:spPr>
    </xdr:pic>
    <xdr:clientData/>
  </xdr:twoCellAnchor>
  <xdr:twoCellAnchor editAs="oneCell">
    <xdr:from>
      <xdr:col>3</xdr:col>
      <xdr:colOff>0</xdr:colOff>
      <xdr:row>185</xdr:row>
      <xdr:rowOff>0</xdr:rowOff>
    </xdr:from>
    <xdr:to>
      <xdr:col>3</xdr:col>
      <xdr:colOff>200025</xdr:colOff>
      <xdr:row>185</xdr:row>
      <xdr:rowOff>85725</xdr:rowOff>
    </xdr:to>
    <xdr:pic>
      <xdr:nvPicPr>
        <xdr:cNvPr id="1206180" name="Picture 186" descr="http://www.webometrics.info/sites/default/files/Details.jpg">
          <a:hlinkClick xmlns:r="http://schemas.openxmlformats.org/officeDocument/2006/relationships" r:id="rId188"/>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9634775"/>
          <a:ext cx="200025" cy="85725"/>
        </a:xfrm>
        <a:prstGeom prst="rect">
          <a:avLst/>
        </a:prstGeom>
        <a:noFill/>
        <a:ln w="9525">
          <a:noFill/>
          <a:miter lim="800000"/>
          <a:headEnd/>
          <a:tailEnd/>
        </a:ln>
      </xdr:spPr>
    </xdr:pic>
    <xdr:clientData/>
  </xdr:twoCellAnchor>
  <xdr:twoCellAnchor editAs="oneCell">
    <xdr:from>
      <xdr:col>3</xdr:col>
      <xdr:colOff>0</xdr:colOff>
      <xdr:row>186</xdr:row>
      <xdr:rowOff>0</xdr:rowOff>
    </xdr:from>
    <xdr:to>
      <xdr:col>3</xdr:col>
      <xdr:colOff>200025</xdr:colOff>
      <xdr:row>186</xdr:row>
      <xdr:rowOff>85725</xdr:rowOff>
    </xdr:to>
    <xdr:pic>
      <xdr:nvPicPr>
        <xdr:cNvPr id="1206181" name="Picture 187" descr="http://www.webometrics.info/sites/default/files/Details.jpg">
          <a:hlinkClick xmlns:r="http://schemas.openxmlformats.org/officeDocument/2006/relationships" r:id="rId189"/>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49882425"/>
          <a:ext cx="200025" cy="85725"/>
        </a:xfrm>
        <a:prstGeom prst="rect">
          <a:avLst/>
        </a:prstGeom>
        <a:noFill/>
        <a:ln w="9525">
          <a:noFill/>
          <a:miter lim="800000"/>
          <a:headEnd/>
          <a:tailEnd/>
        </a:ln>
      </xdr:spPr>
    </xdr:pic>
    <xdr:clientData/>
  </xdr:twoCellAnchor>
  <xdr:twoCellAnchor editAs="oneCell">
    <xdr:from>
      <xdr:col>3</xdr:col>
      <xdr:colOff>0</xdr:colOff>
      <xdr:row>187</xdr:row>
      <xdr:rowOff>0</xdr:rowOff>
    </xdr:from>
    <xdr:to>
      <xdr:col>3</xdr:col>
      <xdr:colOff>200025</xdr:colOff>
      <xdr:row>187</xdr:row>
      <xdr:rowOff>85725</xdr:rowOff>
    </xdr:to>
    <xdr:pic>
      <xdr:nvPicPr>
        <xdr:cNvPr id="1206182" name="Picture 188" descr="http://www.webometrics.info/sites/default/files/Details.jpg">
          <a:hlinkClick xmlns:r="http://schemas.openxmlformats.org/officeDocument/2006/relationships" r:id="rId190"/>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50130075"/>
          <a:ext cx="200025" cy="85725"/>
        </a:xfrm>
        <a:prstGeom prst="rect">
          <a:avLst/>
        </a:prstGeom>
        <a:noFill/>
        <a:ln w="9525">
          <a:noFill/>
          <a:miter lim="800000"/>
          <a:headEnd/>
          <a:tailEnd/>
        </a:ln>
      </xdr:spPr>
    </xdr:pic>
    <xdr:clientData/>
  </xdr:twoCellAnchor>
  <xdr:twoCellAnchor editAs="oneCell">
    <xdr:from>
      <xdr:col>3</xdr:col>
      <xdr:colOff>0</xdr:colOff>
      <xdr:row>188</xdr:row>
      <xdr:rowOff>0</xdr:rowOff>
    </xdr:from>
    <xdr:to>
      <xdr:col>3</xdr:col>
      <xdr:colOff>200025</xdr:colOff>
      <xdr:row>188</xdr:row>
      <xdr:rowOff>85725</xdr:rowOff>
    </xdr:to>
    <xdr:pic>
      <xdr:nvPicPr>
        <xdr:cNvPr id="1206183" name="Picture 189" descr="http://www.webometrics.info/sites/default/files/Details.jpg">
          <a:hlinkClick xmlns:r="http://schemas.openxmlformats.org/officeDocument/2006/relationships" r:id="rId191"/>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90975" y="50377725"/>
          <a:ext cx="200025" cy="85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607;&#3604;&#3626;&#3629;&#3610;&#3619;&#3632;&#3610;&#3610;/New%20folder/&#3650;&#3588;&#3619;&#3591;&#3585;&#3634;&#3619;&#3585;&#3634;&#3597;&#3592;&#3609;&#3610;&#3640;&#3619;&#3637;/&#3619;&#3634;&#3618;&#3591;&#3634;&#3609;&#3612;&#3621;&#3619;&#3629;&#3610;%206%20&#3648;&#3604;&#3639;&#3629;&#3609;%20&#3611;&#3637;%202558/&#3588;&#3603;&#3632;&#3626;&#3656;&#3591;&#3619;&#3634;&#3618;&#3591;&#3634;&#3609;/&#3605;&#3619;&#3623;&#3592;&#3626;&#3629;&#3610;/&#3619;&#3634;&#3618;&#3591;&#3634;&#3609;&#3619;&#3629;&#3610;%206%20&#3648;&#3604;&#3639;&#3629;&#3609;%20(30%20&#3648;&#3617;.&#3618;.58)/3.&#3588;&#3603;&#3632;&#3588;&#3627;&#3585;&#3619;&#3619;&#3617;&#3624;&#3634;&#3626;&#3605;&#3619;&#36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5;&#3636;&#3604;&#3605;&#3634;&#3617;&#3605;&#3633;&#3623;&#3594;&#3637;&#3657;&#3623;&#3633;&#3604;%2058/&#3619;&#3629;&#3610;%2012%20&#3648;&#3604;&#3639;&#3629;&#3609;/&#3649;&#3610;&#3610;&#3615;&#3629;&#3619;&#3660;&#3617;&#3619;&#3634;&#3618;&#3591;&#3634;&#3609;&#3612;&#3621;%20&#3619;&#3629;&#3610;%2012%20&#3648;&#3604;&#3639;&#3629;&#3609;%20&#3627;&#3609;&#3656;&#3623;&#3618;&#3591;&#3634;&#3609;&#3626;&#3609;&#3633;&#3610;&#3626;&#3609;&#3640;&#3609;/2%20&#3626;&#3635;&#3609;&#3633;&#3585;&#3626;&#3656;&#3591;&#3648;&#3626;&#3619;&#3636;&#3617;&#3623;&#3636;&#3594;&#3634;&#3585;&#3634;&#3619;&#3649;&#3621;&#3632;&#3591;&#3634;&#3609;&#3607;&#3632;&#3648;&#3610;&#3637;&#3618;&#3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desktop%2015%20&#3614;.&#3588;.58/1.&#3626;&#3619;&#3640;&#3611;&#3619;&#3634;&#3618;&#3634;&#3618;&#3591;&#3634;&#3609;&#3612;&#3621;2_58%20(6&#3648;&#3604;&#3639;&#3629;&#3609;)/1.&#3619;&#3634;&#3618;&#3591;&#3634;&#3609;&#3612;&#3621;&#3619;&#3629;&#3610;%206%20&#3648;&#3604;&#3639;&#3629;&#3609;%20&#3624;%208%20&#3614;.&#3588;.58/1.&#3618;&#3640;&#3607;&#3608;&#3624;&#3634;&#3626;&#3605;&#3619;&#3660;&#3607;&#3637;&#3656;%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ปก "/>
      <sheetName val="สารบัญ"/>
      <sheetName val="องค์ประกอบ "/>
      <sheetName val="ใบคั่น"/>
      <sheetName val="ตารางสรุปผล KPI "/>
      <sheetName val="ใบคั่น 2"/>
      <sheetName val="2.รายงานผลตัวชี้วัด"/>
      <sheetName val="ใบคั่น 3"/>
      <sheetName val="ยุทธ 1"/>
      <sheetName val="ยุทธ 2 "/>
      <sheetName val="ยุทธ 3"/>
      <sheetName val="ยุทธ 4"/>
      <sheetName val="ใบคั่น 4 "/>
      <sheetName val="Rank"/>
      <sheetName val="1-3 "/>
      <sheetName val="1-5"/>
      <sheetName val="1-6 "/>
      <sheetName val="1-8 "/>
      <sheetName val="2-1"/>
      <sheetName val="2-2"/>
      <sheetName val="2-3"/>
      <sheetName val="2-4"/>
      <sheetName val="2-5"/>
      <sheetName val="2-7"/>
      <sheetName val="2-8"/>
      <sheetName val="3-1"/>
      <sheetName val="3-2"/>
      <sheetName val="3-3"/>
      <sheetName val="3-4"/>
      <sheetName val="3-6"/>
      <sheetName val="3-7"/>
      <sheetName val="3-8"/>
      <sheetName val="4-1"/>
      <sheetName val="4-1(ไตรมาส1) "/>
      <sheetName val="4-1  (ไตรมาส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ปก"/>
      <sheetName val="สารบัญ"/>
      <sheetName val="คำนำ"/>
      <sheetName val="องค์ประกอบ (ไม่ใช้)"/>
      <sheetName val="ใบคั่น"/>
      <sheetName val="ตารางสรุปผล KPI  "/>
      <sheetName val="ใบคั่น 2"/>
      <sheetName val="2.รายงานผลตัวชี้วัด"/>
      <sheetName val="ใบคั่น 3"/>
      <sheetName val="ยุทธ 1"/>
      <sheetName val="ยุทธ 2"/>
      <sheetName val="ยุทธ 3"/>
      <sheetName val="ยุทธ 4"/>
      <sheetName val="ใบคั่น 4(ไม่ใช้)"/>
      <sheetName val="Rank"/>
      <sheetName val="1-3"/>
      <sheetName val="2-1"/>
      <sheetName val="2-2"/>
      <sheetName val="3-1"/>
      <sheetName val="3-3"/>
      <sheetName val="4-1"/>
      <sheetName val="4-1 "/>
      <sheetName val="1.ตารางสรุปผล KPI   "/>
      <sheetName val="2.รายงานผลตัวชี้วัด "/>
      <sheetName val="ยุทธ 1 "/>
      <sheetName val="ยุทธ 2 "/>
      <sheetName val="ยุทธ 3 "/>
      <sheetName val="ยุทธ 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บรรยาย 1"/>
    </sheetNames>
    <sheetDataSet>
      <sheetData sheetId="0"/>
    </sheetDataSet>
  </externalBook>
</externalLink>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hyperlink" Target="http://www.yiu.ac.th/" TargetMode="External"/><Relationship Id="rId21" Type="http://schemas.openxmlformats.org/officeDocument/2006/relationships/hyperlink" Target="http://www.ait.ac.th/" TargetMode="External"/><Relationship Id="rId42" Type="http://schemas.openxmlformats.org/officeDocument/2006/relationships/hyperlink" Target="http://www.siam.edu/" TargetMode="External"/><Relationship Id="rId47" Type="http://schemas.openxmlformats.org/officeDocument/2006/relationships/hyperlink" Target="http://www.rmutt.ac.th/" TargetMode="External"/><Relationship Id="rId63" Type="http://schemas.openxmlformats.org/officeDocument/2006/relationships/hyperlink" Target="http://www.ubru.ac.th/" TargetMode="External"/><Relationship Id="rId68" Type="http://schemas.openxmlformats.org/officeDocument/2006/relationships/hyperlink" Target="http://www.rmu.ac.th/" TargetMode="External"/><Relationship Id="rId84" Type="http://schemas.openxmlformats.org/officeDocument/2006/relationships/hyperlink" Target="http://www.rru.ac.th/" TargetMode="External"/><Relationship Id="rId89" Type="http://schemas.openxmlformats.org/officeDocument/2006/relationships/hyperlink" Target="http://www.northbkk.ac.th/" TargetMode="External"/><Relationship Id="rId112" Type="http://schemas.openxmlformats.org/officeDocument/2006/relationships/hyperlink" Target="http://www.life.ac.th/" TargetMode="External"/><Relationship Id="rId133" Type="http://schemas.openxmlformats.org/officeDocument/2006/relationships/hyperlink" Target="http://www.nmc.ac.th/" TargetMode="External"/><Relationship Id="rId138" Type="http://schemas.openxmlformats.org/officeDocument/2006/relationships/hyperlink" Target="http://www.catc.or.th/" TargetMode="External"/><Relationship Id="rId154" Type="http://schemas.openxmlformats.org/officeDocument/2006/relationships/hyperlink" Target="http://www.brcc.ac.th/" TargetMode="External"/><Relationship Id="rId159" Type="http://schemas.openxmlformats.org/officeDocument/2006/relationships/hyperlink" Target="http://www.lit.ac.th/" TargetMode="External"/><Relationship Id="rId175" Type="http://schemas.openxmlformats.org/officeDocument/2006/relationships/hyperlink" Target="http://www.pncc.ac.th/" TargetMode="External"/><Relationship Id="rId170" Type="http://schemas.openxmlformats.org/officeDocument/2006/relationships/hyperlink" Target="http://www.arsomsilp.ac.th/" TargetMode="External"/><Relationship Id="rId191" Type="http://schemas.openxmlformats.org/officeDocument/2006/relationships/hyperlink" Target="http://www.esu.ac.th/" TargetMode="External"/><Relationship Id="rId196" Type="http://schemas.openxmlformats.org/officeDocument/2006/relationships/printerSettings" Target="../printerSettings/printerSettings7.bin"/><Relationship Id="rId16" Type="http://schemas.openxmlformats.org/officeDocument/2006/relationships/hyperlink" Target="http://www.nu.ac.th/" TargetMode="External"/><Relationship Id="rId107" Type="http://schemas.openxmlformats.org/officeDocument/2006/relationships/hyperlink" Target="http://www.htc.ac.th/" TargetMode="External"/><Relationship Id="rId11" Type="http://schemas.openxmlformats.org/officeDocument/2006/relationships/hyperlink" Target="http://www.psu.ac.th/" TargetMode="External"/><Relationship Id="rId32" Type="http://schemas.openxmlformats.org/officeDocument/2006/relationships/hyperlink" Target="http://www.rsu.ac.th/" TargetMode="External"/><Relationship Id="rId37" Type="http://schemas.openxmlformats.org/officeDocument/2006/relationships/hyperlink" Target="http://www.yru.ac.th/" TargetMode="External"/><Relationship Id="rId53" Type="http://schemas.openxmlformats.org/officeDocument/2006/relationships/hyperlink" Target="http://www.nrru.ac.th/" TargetMode="External"/><Relationship Id="rId58" Type="http://schemas.openxmlformats.org/officeDocument/2006/relationships/hyperlink" Target="http://www.mcu.ac.th/" TargetMode="External"/><Relationship Id="rId74" Type="http://schemas.openxmlformats.org/officeDocument/2006/relationships/hyperlink" Target="http://www.npu.ac.th/" TargetMode="External"/><Relationship Id="rId79" Type="http://schemas.openxmlformats.org/officeDocument/2006/relationships/hyperlink" Target="http://www.mbu.ac.th/" TargetMode="External"/><Relationship Id="rId102" Type="http://schemas.openxmlformats.org/officeDocument/2006/relationships/hyperlink" Target="http://www.northcm.ac.th/" TargetMode="External"/><Relationship Id="rId123" Type="http://schemas.openxmlformats.org/officeDocument/2006/relationships/hyperlink" Target="http://www.tapee.ac.th/" TargetMode="External"/><Relationship Id="rId128" Type="http://schemas.openxmlformats.org/officeDocument/2006/relationships/hyperlink" Target="http://www.krirk.ac.th/" TargetMode="External"/><Relationship Id="rId144" Type="http://schemas.openxmlformats.org/officeDocument/2006/relationships/hyperlink" Target="http://bkkthon.ac.th/" TargetMode="External"/><Relationship Id="rId149" Type="http://schemas.openxmlformats.org/officeDocument/2006/relationships/hyperlink" Target="http://www.cas.ac.th/" TargetMode="External"/><Relationship Id="rId5" Type="http://schemas.openxmlformats.org/officeDocument/2006/relationships/hyperlink" Target="http://www.webometrics.info/en/Asia/Thailand?sort=asc&amp;order=Impact%20Rank%2A" TargetMode="External"/><Relationship Id="rId90" Type="http://schemas.openxmlformats.org/officeDocument/2006/relationships/hyperlink" Target="http://www.pcc.ac.th/" TargetMode="External"/><Relationship Id="rId95" Type="http://schemas.openxmlformats.org/officeDocument/2006/relationships/hyperlink" Target="http://www.crma.ac.th/" TargetMode="External"/><Relationship Id="rId160" Type="http://schemas.openxmlformats.org/officeDocument/2006/relationships/hyperlink" Target="http://www.stic.ac.th/" TargetMode="External"/><Relationship Id="rId165" Type="http://schemas.openxmlformats.org/officeDocument/2006/relationships/hyperlink" Target="http://www.western.ac.th/" TargetMode="External"/><Relationship Id="rId181" Type="http://schemas.openxmlformats.org/officeDocument/2006/relationships/hyperlink" Target="http://www.bsm.ac.th/" TargetMode="External"/><Relationship Id="rId186" Type="http://schemas.openxmlformats.org/officeDocument/2006/relationships/hyperlink" Target="http://www.kantanainstitute.ac.th/" TargetMode="External"/><Relationship Id="rId22" Type="http://schemas.openxmlformats.org/officeDocument/2006/relationships/hyperlink" Target="http://www.su.ac.th/" TargetMode="External"/><Relationship Id="rId27" Type="http://schemas.openxmlformats.org/officeDocument/2006/relationships/hyperlink" Target="http://www.rmutl.ac.th/" TargetMode="External"/><Relationship Id="rId43" Type="http://schemas.openxmlformats.org/officeDocument/2006/relationships/hyperlink" Target="http://www.rmutto.ac.th/" TargetMode="External"/><Relationship Id="rId48" Type="http://schemas.openxmlformats.org/officeDocument/2006/relationships/hyperlink" Target="http://www.rbru.ac.th/" TargetMode="External"/><Relationship Id="rId64" Type="http://schemas.openxmlformats.org/officeDocument/2006/relationships/hyperlink" Target="http://www.skru.ac.th/" TargetMode="External"/><Relationship Id="rId69" Type="http://schemas.openxmlformats.org/officeDocument/2006/relationships/hyperlink" Target="http://www.udru.ac.th/" TargetMode="External"/><Relationship Id="rId113" Type="http://schemas.openxmlformats.org/officeDocument/2006/relationships/hyperlink" Target="http://www.up.ac.th/" TargetMode="External"/><Relationship Id="rId118" Type="http://schemas.openxmlformats.org/officeDocument/2006/relationships/hyperlink" Target="http://www.bpi.ac.th/" TargetMode="External"/><Relationship Id="rId134" Type="http://schemas.openxmlformats.org/officeDocument/2006/relationships/hyperlink" Target="http://ibc.ac.th/" TargetMode="External"/><Relationship Id="rId139" Type="http://schemas.openxmlformats.org/officeDocument/2006/relationships/hyperlink" Target="http://www.rc.ac.th/" TargetMode="External"/><Relationship Id="rId80" Type="http://schemas.openxmlformats.org/officeDocument/2006/relationships/hyperlink" Target="http://www.tni.ac.th/" TargetMode="External"/><Relationship Id="rId85" Type="http://schemas.openxmlformats.org/officeDocument/2006/relationships/hyperlink" Target="http://www.bru.ac.th/" TargetMode="External"/><Relationship Id="rId150" Type="http://schemas.openxmlformats.org/officeDocument/2006/relationships/hyperlink" Target="http://www.cpu.ac.th/" TargetMode="External"/><Relationship Id="rId155" Type="http://schemas.openxmlformats.org/officeDocument/2006/relationships/hyperlink" Target="http://www.apiu.edu/" TargetMode="External"/><Relationship Id="rId171" Type="http://schemas.openxmlformats.org/officeDocument/2006/relationships/hyperlink" Target="http://www.mcat.ac.th/" TargetMode="External"/><Relationship Id="rId176" Type="http://schemas.openxmlformats.org/officeDocument/2006/relationships/hyperlink" Target="http://www.plu.ac.th/" TargetMode="External"/><Relationship Id="rId192" Type="http://schemas.openxmlformats.org/officeDocument/2006/relationships/hyperlink" Target="http://www.yasocc.ac.th/" TargetMode="External"/><Relationship Id="rId197" Type="http://schemas.openxmlformats.org/officeDocument/2006/relationships/drawing" Target="../drawings/drawing6.xml"/><Relationship Id="rId12" Type="http://schemas.openxmlformats.org/officeDocument/2006/relationships/hyperlink" Target="http://www.kku.ac.th/" TargetMode="External"/><Relationship Id="rId17" Type="http://schemas.openxmlformats.org/officeDocument/2006/relationships/hyperlink" Target="http://www.sut.ac.th/" TargetMode="External"/><Relationship Id="rId33" Type="http://schemas.openxmlformats.org/officeDocument/2006/relationships/hyperlink" Target="http://www.au.edu/" TargetMode="External"/><Relationship Id="rId38" Type="http://schemas.openxmlformats.org/officeDocument/2006/relationships/hyperlink" Target="http://www.bu.ac.th/" TargetMode="External"/><Relationship Id="rId59" Type="http://schemas.openxmlformats.org/officeDocument/2006/relationships/hyperlink" Target="http://www.cmru.ac.th/" TargetMode="External"/><Relationship Id="rId103" Type="http://schemas.openxmlformats.org/officeDocument/2006/relationships/hyperlink" Target="http://www.rtu.ac.th/" TargetMode="External"/><Relationship Id="rId108" Type="http://schemas.openxmlformats.org/officeDocument/2006/relationships/hyperlink" Target="http://www.satitpatumwan.ac.th/" TargetMode="External"/><Relationship Id="rId124" Type="http://schemas.openxmlformats.org/officeDocument/2006/relationships/hyperlink" Target="http://www.crru.ac.th/" TargetMode="External"/><Relationship Id="rId129" Type="http://schemas.openxmlformats.org/officeDocument/2006/relationships/hyperlink" Target="http://www.rpca.ac.th/" TargetMode="External"/><Relationship Id="rId54" Type="http://schemas.openxmlformats.org/officeDocument/2006/relationships/hyperlink" Target="http://www.utcc.ac.th/" TargetMode="External"/><Relationship Id="rId70" Type="http://schemas.openxmlformats.org/officeDocument/2006/relationships/hyperlink" Target="http://www.rmutsv.ac.th/" TargetMode="External"/><Relationship Id="rId75" Type="http://schemas.openxmlformats.org/officeDocument/2006/relationships/hyperlink" Target="http://www.stjohn.ac.th/" TargetMode="External"/><Relationship Id="rId91" Type="http://schemas.openxmlformats.org/officeDocument/2006/relationships/hyperlink" Target="http://www.rmutk.ac.th/" TargetMode="External"/><Relationship Id="rId96" Type="http://schemas.openxmlformats.org/officeDocument/2006/relationships/hyperlink" Target="http://www.mcru.ac.th/" TargetMode="External"/><Relationship Id="rId140" Type="http://schemas.openxmlformats.org/officeDocument/2006/relationships/hyperlink" Target="http://www.bcn.ac.th/" TargetMode="External"/><Relationship Id="rId145" Type="http://schemas.openxmlformats.org/officeDocument/2006/relationships/hyperlink" Target="http://www.rajapark.ac.th/" TargetMode="External"/><Relationship Id="rId161" Type="http://schemas.openxmlformats.org/officeDocument/2006/relationships/hyperlink" Target="http://www.umt.ac.th/" TargetMode="External"/><Relationship Id="rId166" Type="http://schemas.openxmlformats.org/officeDocument/2006/relationships/hyperlink" Target="http://www.saengtham.ac.th/" TargetMode="External"/><Relationship Id="rId182" Type="http://schemas.openxmlformats.org/officeDocument/2006/relationships/hyperlink" Target="http://www.santapol.ac.th/" TargetMode="External"/><Relationship Id="rId187" Type="http://schemas.openxmlformats.org/officeDocument/2006/relationships/hyperlink" Target="http://www.raffles.ac.th/" TargetMode="External"/><Relationship Id="rId1" Type="http://schemas.openxmlformats.org/officeDocument/2006/relationships/hyperlink" Target="http://www.webometrics.info/en/Asia/Thailand?sort=desc&amp;order=World%20Rank" TargetMode="External"/><Relationship Id="rId6" Type="http://schemas.openxmlformats.org/officeDocument/2006/relationships/hyperlink" Target="http://www.webometrics.info/en/Asia/Thailand?sort=asc&amp;order=Openness%20Rank%2A" TargetMode="External"/><Relationship Id="rId23" Type="http://schemas.openxmlformats.org/officeDocument/2006/relationships/hyperlink" Target="http://www.wu.ac.th/" TargetMode="External"/><Relationship Id="rId28" Type="http://schemas.openxmlformats.org/officeDocument/2006/relationships/hyperlink" Target="http://www.dusit.ac.th/" TargetMode="External"/><Relationship Id="rId49" Type="http://schemas.openxmlformats.org/officeDocument/2006/relationships/hyperlink" Target="http://www.chandra.ac.th/" TargetMode="External"/><Relationship Id="rId114" Type="http://schemas.openxmlformats.org/officeDocument/2006/relationships/hyperlink" Target="http://www.pkru.ac.th/" TargetMode="External"/><Relationship Id="rId119" Type="http://schemas.openxmlformats.org/officeDocument/2006/relationships/hyperlink" Target="http://www.hu.ac.th/" TargetMode="External"/><Relationship Id="rId44" Type="http://schemas.openxmlformats.org/officeDocument/2006/relationships/hyperlink" Target="http://www.lpru.ac.th/" TargetMode="External"/><Relationship Id="rId60" Type="http://schemas.openxmlformats.org/officeDocument/2006/relationships/hyperlink" Target="http://www.spu.ac.th/" TargetMode="External"/><Relationship Id="rId65" Type="http://schemas.openxmlformats.org/officeDocument/2006/relationships/hyperlink" Target="http://www.srru.ac.th/" TargetMode="External"/><Relationship Id="rId81" Type="http://schemas.openxmlformats.org/officeDocument/2006/relationships/hyperlink" Target="http://www.pnru.ac.th/" TargetMode="External"/><Relationship Id="rId86" Type="http://schemas.openxmlformats.org/officeDocument/2006/relationships/hyperlink" Target="http://www.pcru.ac.th/" TargetMode="External"/><Relationship Id="rId130" Type="http://schemas.openxmlformats.org/officeDocument/2006/relationships/hyperlink" Target="http://www.mukcc.ac.th/" TargetMode="External"/><Relationship Id="rId135" Type="http://schemas.openxmlformats.org/officeDocument/2006/relationships/hyperlink" Target="http://www.siu.ac.th/" TargetMode="External"/><Relationship Id="rId151" Type="http://schemas.openxmlformats.org/officeDocument/2006/relationships/hyperlink" Target="http://www.thonburi-u.ac.th/" TargetMode="External"/><Relationship Id="rId156" Type="http://schemas.openxmlformats.org/officeDocument/2006/relationships/hyperlink" Target="http://www.cpru.ac.th/" TargetMode="External"/><Relationship Id="rId177" Type="http://schemas.openxmlformats.org/officeDocument/2006/relationships/hyperlink" Target="http://www.lpc.th.edu/" TargetMode="External"/><Relationship Id="rId172" Type="http://schemas.openxmlformats.org/officeDocument/2006/relationships/hyperlink" Target="http://www.stcc.ac.th/" TargetMode="External"/><Relationship Id="rId193" Type="http://schemas.openxmlformats.org/officeDocument/2006/relationships/hyperlink" Target="http://bangkok.sae.edu/" TargetMode="External"/><Relationship Id="rId13" Type="http://schemas.openxmlformats.org/officeDocument/2006/relationships/hyperlink" Target="http://www.kmitl.ac.th/" TargetMode="External"/><Relationship Id="rId18" Type="http://schemas.openxmlformats.org/officeDocument/2006/relationships/hyperlink" Target="http://www.buu.ac.th/" TargetMode="External"/><Relationship Id="rId39" Type="http://schemas.openxmlformats.org/officeDocument/2006/relationships/hyperlink" Target="http://www.mfu.ac.th/" TargetMode="External"/><Relationship Id="rId109" Type="http://schemas.openxmlformats.org/officeDocument/2006/relationships/hyperlink" Target="http://www.siit.tu.ac.th/" TargetMode="External"/><Relationship Id="rId34" Type="http://schemas.openxmlformats.org/officeDocument/2006/relationships/hyperlink" Target="http://www.ubu.ac.th/" TargetMode="External"/><Relationship Id="rId50" Type="http://schemas.openxmlformats.org/officeDocument/2006/relationships/hyperlink" Target="http://www.nida.ac.th/" TargetMode="External"/><Relationship Id="rId55" Type="http://schemas.openxmlformats.org/officeDocument/2006/relationships/hyperlink" Target="http://www.dpu.ac.th/" TargetMode="External"/><Relationship Id="rId76" Type="http://schemas.openxmlformats.org/officeDocument/2006/relationships/hyperlink" Target="http://www.bsru.ac.th/" TargetMode="External"/><Relationship Id="rId97" Type="http://schemas.openxmlformats.org/officeDocument/2006/relationships/hyperlink" Target="http://www.kbu.ac.th/" TargetMode="External"/><Relationship Id="rId104" Type="http://schemas.openxmlformats.org/officeDocument/2006/relationships/hyperlink" Target="http://www.rtafa.ac.th/" TargetMode="External"/><Relationship Id="rId120" Type="http://schemas.openxmlformats.org/officeDocument/2006/relationships/hyperlink" Target="http://www.neu.ac.th/" TargetMode="External"/><Relationship Id="rId125" Type="http://schemas.openxmlformats.org/officeDocument/2006/relationships/hyperlink" Target="http://www.pi.ac.th/" TargetMode="External"/><Relationship Id="rId141" Type="http://schemas.openxmlformats.org/officeDocument/2006/relationships/hyperlink" Target="http://www.webster.ac.th/" TargetMode="External"/><Relationship Id="rId146" Type="http://schemas.openxmlformats.org/officeDocument/2006/relationships/hyperlink" Target="http://www.pim.ac.th/" TargetMode="External"/><Relationship Id="rId167" Type="http://schemas.openxmlformats.org/officeDocument/2006/relationships/hyperlink" Target="http://www.tuct.ac.th/" TargetMode="External"/><Relationship Id="rId188" Type="http://schemas.openxmlformats.org/officeDocument/2006/relationships/hyperlink" Target="http://www.sk-cc.ac.th/" TargetMode="External"/><Relationship Id="rId7" Type="http://schemas.openxmlformats.org/officeDocument/2006/relationships/hyperlink" Target="http://www.webometrics.info/en/Asia/Thailand?sort=asc&amp;order=Excellence%20Rank%2A" TargetMode="External"/><Relationship Id="rId71" Type="http://schemas.openxmlformats.org/officeDocument/2006/relationships/hyperlink" Target="http://www.aru.ac.th/" TargetMode="External"/><Relationship Id="rId92" Type="http://schemas.openxmlformats.org/officeDocument/2006/relationships/hyperlink" Target="http://www.snru.ac.th/" TargetMode="External"/><Relationship Id="rId162" Type="http://schemas.openxmlformats.org/officeDocument/2006/relationships/hyperlink" Target="http://www.scphub.ac.th/" TargetMode="External"/><Relationship Id="rId183" Type="http://schemas.openxmlformats.org/officeDocument/2006/relationships/hyperlink" Target="http://www.skcc.ac.th/" TargetMode="External"/><Relationship Id="rId2" Type="http://schemas.openxmlformats.org/officeDocument/2006/relationships/hyperlink" Target="http://www.webometrics.info/en/Asia/Thailand?sort=asc&amp;order=University" TargetMode="External"/><Relationship Id="rId29" Type="http://schemas.openxmlformats.org/officeDocument/2006/relationships/hyperlink" Target="http://www.ssru.ac.th/" TargetMode="External"/><Relationship Id="rId24" Type="http://schemas.openxmlformats.org/officeDocument/2006/relationships/hyperlink" Target="http://www.ru.ac.th/" TargetMode="External"/><Relationship Id="rId40" Type="http://schemas.openxmlformats.org/officeDocument/2006/relationships/hyperlink" Target="http://www.mut.ac.th/" TargetMode="External"/><Relationship Id="rId45" Type="http://schemas.openxmlformats.org/officeDocument/2006/relationships/hyperlink" Target="http://www.uru.ac.th/" TargetMode="External"/><Relationship Id="rId66" Type="http://schemas.openxmlformats.org/officeDocument/2006/relationships/hyperlink" Target="http://www.dru.ac.th/" TargetMode="External"/><Relationship Id="rId87" Type="http://schemas.openxmlformats.org/officeDocument/2006/relationships/hyperlink" Target="http://www.sru.ac.th/" TargetMode="External"/><Relationship Id="rId110" Type="http://schemas.openxmlformats.org/officeDocument/2006/relationships/hyperlink" Target="http://www.ptu.ac.th/" TargetMode="External"/><Relationship Id="rId115" Type="http://schemas.openxmlformats.org/officeDocument/2006/relationships/hyperlink" Target="http://www.christian.ac.th/" TargetMode="External"/><Relationship Id="rId131" Type="http://schemas.openxmlformats.org/officeDocument/2006/relationships/hyperlink" Target="http://www.stamford.edu/" TargetMode="External"/><Relationship Id="rId136" Type="http://schemas.openxmlformats.org/officeDocument/2006/relationships/hyperlink" Target="http://www.jgsee.kmutt.ac.th/" TargetMode="External"/><Relationship Id="rId157" Type="http://schemas.openxmlformats.org/officeDocument/2006/relationships/hyperlink" Target="http://www.asianust.ac.th/" TargetMode="External"/><Relationship Id="rId178" Type="http://schemas.openxmlformats.org/officeDocument/2006/relationships/hyperlink" Target="http://www.satitcmu.ac.th/" TargetMode="External"/><Relationship Id="rId61" Type="http://schemas.openxmlformats.org/officeDocument/2006/relationships/hyperlink" Target="http://www.vu.ac.th/" TargetMode="External"/><Relationship Id="rId82" Type="http://schemas.openxmlformats.org/officeDocument/2006/relationships/hyperlink" Target="http://www.rtanc.ac.th/" TargetMode="External"/><Relationship Id="rId152" Type="http://schemas.openxmlformats.org/officeDocument/2006/relationships/hyperlink" Target="http://www.nation.ac.th/" TargetMode="External"/><Relationship Id="rId173" Type="http://schemas.openxmlformats.org/officeDocument/2006/relationships/hyperlink" Target="http://www.nc.rtaf.mi.th/" TargetMode="External"/><Relationship Id="rId194" Type="http://schemas.openxmlformats.org/officeDocument/2006/relationships/hyperlink" Target="http://www.nbcc.ac.th/" TargetMode="External"/><Relationship Id="rId19" Type="http://schemas.openxmlformats.org/officeDocument/2006/relationships/hyperlink" Target="http://www.kmutt.ac.th/" TargetMode="External"/><Relationship Id="rId14" Type="http://schemas.openxmlformats.org/officeDocument/2006/relationships/hyperlink" Target="http://www.ku.ac.th/" TargetMode="External"/><Relationship Id="rId30" Type="http://schemas.openxmlformats.org/officeDocument/2006/relationships/hyperlink" Target="http://www.mju.ac.th/" TargetMode="External"/><Relationship Id="rId35" Type="http://schemas.openxmlformats.org/officeDocument/2006/relationships/hyperlink" Target="http://www.tsu.ac.th/" TargetMode="External"/><Relationship Id="rId56" Type="http://schemas.openxmlformats.org/officeDocument/2006/relationships/hyperlink" Target="http://www.stou.ac.th/" TargetMode="External"/><Relationship Id="rId77" Type="http://schemas.openxmlformats.org/officeDocument/2006/relationships/hyperlink" Target="http://www.slc.ac.th/" TargetMode="External"/><Relationship Id="rId100" Type="http://schemas.openxmlformats.org/officeDocument/2006/relationships/hyperlink" Target="http://www.tru.ac.th/" TargetMode="External"/><Relationship Id="rId105" Type="http://schemas.openxmlformats.org/officeDocument/2006/relationships/hyperlink" Target="http://www.pbru.ac.th/" TargetMode="External"/><Relationship Id="rId126" Type="http://schemas.openxmlformats.org/officeDocument/2006/relationships/hyperlink" Target="http://www.muic.mahidol.ac.th/" TargetMode="External"/><Relationship Id="rId147" Type="http://schemas.openxmlformats.org/officeDocument/2006/relationships/hyperlink" Target="http://www.pcm.ac.th/" TargetMode="External"/><Relationship Id="rId168" Type="http://schemas.openxmlformats.org/officeDocument/2006/relationships/hyperlink" Target="http://www.cgi.ac.th/" TargetMode="External"/><Relationship Id="rId8" Type="http://schemas.openxmlformats.org/officeDocument/2006/relationships/hyperlink" Target="http://www.cmu.ac.th/" TargetMode="External"/><Relationship Id="rId51" Type="http://schemas.openxmlformats.org/officeDocument/2006/relationships/hyperlink" Target="http://www.rmutp.ac.th/" TargetMode="External"/><Relationship Id="rId72" Type="http://schemas.openxmlformats.org/officeDocument/2006/relationships/hyperlink" Target="http://www.vru.ac.th/" TargetMode="External"/><Relationship Id="rId93" Type="http://schemas.openxmlformats.org/officeDocument/2006/relationships/hyperlink" Target="http://www.sskru.ac.th/" TargetMode="External"/><Relationship Id="rId98" Type="http://schemas.openxmlformats.org/officeDocument/2006/relationships/hyperlink" Target="http://www.nstru.ac.th/" TargetMode="External"/><Relationship Id="rId121" Type="http://schemas.openxmlformats.org/officeDocument/2006/relationships/hyperlink" Target="http://www.sau.ac.th/" TargetMode="External"/><Relationship Id="rId142" Type="http://schemas.openxmlformats.org/officeDocument/2006/relationships/hyperlink" Target="http://www.rbac.ac.th/" TargetMode="External"/><Relationship Id="rId163" Type="http://schemas.openxmlformats.org/officeDocument/2006/relationships/hyperlink" Target="http://www.crc.ac.th/" TargetMode="External"/><Relationship Id="rId184" Type="http://schemas.openxmlformats.org/officeDocument/2006/relationships/hyperlink" Target="http://www.polytechnic.ac.th/" TargetMode="External"/><Relationship Id="rId189" Type="http://schemas.openxmlformats.org/officeDocument/2006/relationships/hyperlink" Target="http://www.mcc.ac.th/" TargetMode="External"/><Relationship Id="rId3" Type="http://schemas.openxmlformats.org/officeDocument/2006/relationships/hyperlink" Target="http://www.webometrics.info/en/Asia/Thailand?sort=asc&amp;order=Det." TargetMode="External"/><Relationship Id="rId25" Type="http://schemas.openxmlformats.org/officeDocument/2006/relationships/hyperlink" Target="http://www.swu.ac.th/" TargetMode="External"/><Relationship Id="rId46" Type="http://schemas.openxmlformats.org/officeDocument/2006/relationships/hyperlink" Target="http://www.rmutsb.ac.th/" TargetMode="External"/><Relationship Id="rId67" Type="http://schemas.openxmlformats.org/officeDocument/2006/relationships/hyperlink" Target="http://www.rmutr.ac.th/" TargetMode="External"/><Relationship Id="rId116" Type="http://schemas.openxmlformats.org/officeDocument/2006/relationships/hyperlink" Target="http://www.dtc.ac.th/" TargetMode="External"/><Relationship Id="rId137" Type="http://schemas.openxmlformats.org/officeDocument/2006/relationships/hyperlink" Target="http://www.feu.ac.th/" TargetMode="External"/><Relationship Id="rId158" Type="http://schemas.openxmlformats.org/officeDocument/2006/relationships/hyperlink" Target="http://www.siamtechu.net/" TargetMode="External"/><Relationship Id="rId20" Type="http://schemas.openxmlformats.org/officeDocument/2006/relationships/hyperlink" Target="http://www.msu.ac.th/" TargetMode="External"/><Relationship Id="rId41" Type="http://schemas.openxmlformats.org/officeDocument/2006/relationships/hyperlink" Target="http://www.lru.ac.th/" TargetMode="External"/><Relationship Id="rId62" Type="http://schemas.openxmlformats.org/officeDocument/2006/relationships/hyperlink" Target="http://www.kru.ac.th/" TargetMode="External"/><Relationship Id="rId83" Type="http://schemas.openxmlformats.org/officeDocument/2006/relationships/hyperlink" Target="http://www.rtna.ac.th/" TargetMode="External"/><Relationship Id="rId88" Type="http://schemas.openxmlformats.org/officeDocument/2006/relationships/hyperlink" Target="http://www.nsru.ac.th/" TargetMode="External"/><Relationship Id="rId111" Type="http://schemas.openxmlformats.org/officeDocument/2006/relationships/hyperlink" Target="http://www.reru.ac.th/" TargetMode="External"/><Relationship Id="rId132" Type="http://schemas.openxmlformats.org/officeDocument/2006/relationships/hyperlink" Target="http://www.ptwit.ac.th/" TargetMode="External"/><Relationship Id="rId153" Type="http://schemas.openxmlformats.org/officeDocument/2006/relationships/hyperlink" Target="http://www.sct.ac.th/" TargetMode="External"/><Relationship Id="rId174" Type="http://schemas.openxmlformats.org/officeDocument/2006/relationships/hyperlink" Target="http://www.ayothaya.ac.th/" TargetMode="External"/><Relationship Id="rId179" Type="http://schemas.openxmlformats.org/officeDocument/2006/relationships/hyperlink" Target="http://www.ncc.ac.th/" TargetMode="External"/><Relationship Id="rId195" Type="http://schemas.openxmlformats.org/officeDocument/2006/relationships/hyperlink" Target="http://www.phanomwan.ac.th/" TargetMode="External"/><Relationship Id="rId190" Type="http://schemas.openxmlformats.org/officeDocument/2006/relationships/hyperlink" Target="http://www.pngcc.ac.th/" TargetMode="External"/><Relationship Id="rId15" Type="http://schemas.openxmlformats.org/officeDocument/2006/relationships/hyperlink" Target="http://www.tu.ac.th/" TargetMode="External"/><Relationship Id="rId36" Type="http://schemas.openxmlformats.org/officeDocument/2006/relationships/hyperlink" Target="http://www.psru.ac.th/" TargetMode="External"/><Relationship Id="rId57" Type="http://schemas.openxmlformats.org/officeDocument/2006/relationships/hyperlink" Target="http://www.payap.ac.th/" TargetMode="External"/><Relationship Id="rId106" Type="http://schemas.openxmlformats.org/officeDocument/2006/relationships/hyperlink" Target="http://www.sasin.edu/" TargetMode="External"/><Relationship Id="rId127" Type="http://schemas.openxmlformats.org/officeDocument/2006/relationships/hyperlink" Target="http://www.bsc.ac.th/" TargetMode="External"/><Relationship Id="rId10" Type="http://schemas.openxmlformats.org/officeDocument/2006/relationships/hyperlink" Target="http://www.chula.ac.th/" TargetMode="External"/><Relationship Id="rId31" Type="http://schemas.openxmlformats.org/officeDocument/2006/relationships/hyperlink" Target="http://www.rmuti.ac.th/" TargetMode="External"/><Relationship Id="rId52" Type="http://schemas.openxmlformats.org/officeDocument/2006/relationships/hyperlink" Target="http://www.hcu.ac.th/" TargetMode="External"/><Relationship Id="rId73" Type="http://schemas.openxmlformats.org/officeDocument/2006/relationships/hyperlink" Target="http://www.npru.ac.th/" TargetMode="External"/><Relationship Id="rId78" Type="http://schemas.openxmlformats.org/officeDocument/2006/relationships/hyperlink" Target="http://www.kpru.ac.th/" TargetMode="External"/><Relationship Id="rId94" Type="http://schemas.openxmlformats.org/officeDocument/2006/relationships/hyperlink" Target="http://www.pnu.ac.th/" TargetMode="External"/><Relationship Id="rId99" Type="http://schemas.openxmlformats.org/officeDocument/2006/relationships/hyperlink" Target="http://www.ksu.ac.th/" TargetMode="External"/><Relationship Id="rId101" Type="http://schemas.openxmlformats.org/officeDocument/2006/relationships/hyperlink" Target="http://www.eau.ac.th/" TargetMode="External"/><Relationship Id="rId122" Type="http://schemas.openxmlformats.org/officeDocument/2006/relationships/hyperlink" Target="http://www.smkcc.ac.th/" TargetMode="External"/><Relationship Id="rId143" Type="http://schemas.openxmlformats.org/officeDocument/2006/relationships/hyperlink" Target="http://www.nursepolice.go.th/" TargetMode="External"/><Relationship Id="rId148" Type="http://schemas.openxmlformats.org/officeDocument/2006/relationships/hyperlink" Target="http://www.pccpl.ac.th/" TargetMode="External"/><Relationship Id="rId164" Type="http://schemas.openxmlformats.org/officeDocument/2006/relationships/hyperlink" Target="http://www.thongsook.ac.th/" TargetMode="External"/><Relationship Id="rId169" Type="http://schemas.openxmlformats.org/officeDocument/2006/relationships/hyperlink" Target="http://www.southeast.ac.th/" TargetMode="External"/><Relationship Id="rId185" Type="http://schemas.openxmlformats.org/officeDocument/2006/relationships/hyperlink" Target="http://www.tratcc.ac.th/" TargetMode="External"/><Relationship Id="rId4" Type="http://schemas.openxmlformats.org/officeDocument/2006/relationships/hyperlink" Target="http://www.webometrics.info/en/Asia/Thailand?sort=asc&amp;order=Presence%20Rank%2A" TargetMode="External"/><Relationship Id="rId9" Type="http://schemas.openxmlformats.org/officeDocument/2006/relationships/hyperlink" Target="http://www.mahidol.ac.th/" TargetMode="External"/><Relationship Id="rId180" Type="http://schemas.openxmlformats.org/officeDocument/2006/relationships/hyperlink" Target="http://www.ckc.ac.th/" TargetMode="External"/><Relationship Id="rId26" Type="http://schemas.openxmlformats.org/officeDocument/2006/relationships/hyperlink" Target="http://www.kmutnb.ac.th/" TargetMode="External"/></Relationships>
</file>

<file path=xl/worksheets/sheet1.xml><?xml version="1.0" encoding="utf-8"?>
<worksheet xmlns="http://schemas.openxmlformats.org/spreadsheetml/2006/main" xmlns:r="http://schemas.openxmlformats.org/officeDocument/2006/relationships">
  <sheetPr>
    <tabColor rgb="FF00B0F0"/>
  </sheetPr>
  <dimension ref="A1:AF32"/>
  <sheetViews>
    <sheetView view="pageBreakPreview" topLeftCell="A14" zoomScale="80" zoomScaleNormal="100" zoomScaleSheetLayoutView="80" workbookViewId="0">
      <selection activeCell="P15" sqref="P15"/>
    </sheetView>
  </sheetViews>
  <sheetFormatPr defaultColWidth="10.42578125" defaultRowHeight="21"/>
  <cols>
    <col min="1" max="1" width="3.28515625" style="4" bestFit="1" customWidth="1"/>
    <col min="2" max="2" width="3.7109375" style="4" customWidth="1"/>
    <col min="3" max="3" width="42.5703125" style="6" customWidth="1"/>
    <col min="4" max="4" width="8.5703125" style="6" customWidth="1"/>
    <col min="5" max="5" width="10.42578125" style="6" customWidth="1"/>
    <col min="6" max="6" width="6.5703125" style="6" customWidth="1"/>
    <col min="7" max="7" width="4.85546875" style="6" hidden="1" customWidth="1"/>
    <col min="8" max="11" width="6.140625" style="6" hidden="1" customWidth="1"/>
    <col min="12" max="12" width="8.7109375" style="90" bestFit="1" customWidth="1"/>
    <col min="13" max="13" width="8.28515625" style="90" bestFit="1" customWidth="1"/>
    <col min="14" max="14" width="9.7109375" style="90" bestFit="1" customWidth="1"/>
    <col min="15" max="15" width="6.140625" style="90" bestFit="1" customWidth="1"/>
    <col min="16" max="16" width="46.140625" style="90" customWidth="1"/>
    <col min="17" max="17" width="28.85546875" style="90" customWidth="1"/>
    <col min="18" max="18" width="7.7109375" style="6" customWidth="1"/>
    <col min="19" max="19" width="8" style="6" customWidth="1"/>
    <col min="20" max="20" width="8.7109375" style="6" hidden="1" customWidth="1"/>
    <col min="21" max="21" width="8.42578125" style="6" hidden="1" customWidth="1"/>
    <col min="22" max="22" width="16.140625" style="6" customWidth="1"/>
    <col min="23" max="23" width="19.140625" style="6" customWidth="1"/>
    <col min="24" max="31" width="15.7109375" style="6" customWidth="1"/>
    <col min="32" max="32" width="19.28515625" style="6" customWidth="1"/>
    <col min="33" max="33" width="10.42578125" style="6" customWidth="1"/>
    <col min="34" max="16384" width="10.42578125" style="6"/>
  </cols>
  <sheetData>
    <row r="1" spans="1:32" ht="26.25">
      <c r="B1" s="1" t="s">
        <v>10</v>
      </c>
      <c r="C1" s="1"/>
      <c r="D1" s="1"/>
      <c r="E1" s="1"/>
      <c r="F1" s="1"/>
      <c r="G1" s="1"/>
      <c r="H1" s="1"/>
      <c r="I1" s="1"/>
      <c r="J1" s="1"/>
      <c r="K1" s="1"/>
      <c r="L1" s="1"/>
      <c r="M1" s="1"/>
      <c r="N1" s="1"/>
      <c r="O1" s="1"/>
      <c r="P1" s="1"/>
      <c r="Q1" s="1"/>
    </row>
    <row r="2" spans="1:32" ht="30.75">
      <c r="B2" s="1" t="s">
        <v>346</v>
      </c>
      <c r="C2" s="1"/>
      <c r="D2" s="1"/>
      <c r="E2" s="1"/>
      <c r="F2" s="1"/>
      <c r="G2" s="1"/>
      <c r="H2" s="1"/>
      <c r="I2" s="1"/>
      <c r="J2" s="1"/>
      <c r="K2" s="1"/>
      <c r="L2" s="1"/>
      <c r="M2" s="1"/>
      <c r="N2" s="1"/>
      <c r="O2" s="1"/>
      <c r="P2" s="1"/>
      <c r="Q2" s="1"/>
      <c r="R2" s="5"/>
      <c r="S2" s="5"/>
      <c r="T2" s="5"/>
      <c r="U2" s="5"/>
      <c r="V2" s="5"/>
      <c r="W2" s="5"/>
      <c r="X2" s="5"/>
      <c r="Y2" s="5"/>
      <c r="Z2" s="5"/>
      <c r="AE2" s="5"/>
    </row>
    <row r="3" spans="1:32">
      <c r="B3" s="233"/>
      <c r="C3" s="233"/>
      <c r="D3" s="233"/>
      <c r="E3" s="233"/>
      <c r="F3" s="233"/>
      <c r="G3" s="233"/>
      <c r="H3" s="233"/>
      <c r="I3" s="233"/>
      <c r="J3" s="233"/>
      <c r="K3" s="233"/>
      <c r="L3" s="8"/>
      <c r="M3" s="1232" t="s">
        <v>4</v>
      </c>
      <c r="N3" s="1232"/>
      <c r="O3" s="234">
        <v>3</v>
      </c>
      <c r="P3" s="235" t="s">
        <v>5</v>
      </c>
      <c r="Q3" s="8"/>
      <c r="R3" s="239"/>
      <c r="S3" s="239"/>
      <c r="T3" s="239"/>
      <c r="U3" s="239"/>
      <c r="V3" s="239"/>
      <c r="W3" s="239"/>
      <c r="X3" s="239"/>
      <c r="Y3" s="239"/>
      <c r="Z3" s="239"/>
      <c r="AE3" s="239"/>
    </row>
    <row r="4" spans="1:32">
      <c r="B4" s="233"/>
      <c r="C4" s="233"/>
      <c r="D4" s="233"/>
      <c r="E4" s="233"/>
      <c r="F4" s="233"/>
      <c r="G4" s="233"/>
      <c r="H4" s="233"/>
      <c r="I4" s="233"/>
      <c r="J4" s="233"/>
      <c r="K4" s="233"/>
      <c r="L4" s="233"/>
      <c r="M4" s="236"/>
      <c r="N4" s="214"/>
      <c r="O4" s="237" t="s">
        <v>8</v>
      </c>
      <c r="P4" s="238" t="s">
        <v>6</v>
      </c>
      <c r="Q4" s="8"/>
      <c r="R4" s="239"/>
      <c r="S4" s="239"/>
      <c r="T4" s="239"/>
      <c r="U4" s="239"/>
      <c r="V4" s="239"/>
      <c r="W4" s="239"/>
      <c r="X4" s="239"/>
      <c r="Y4" s="239"/>
      <c r="Z4" s="239"/>
      <c r="AE4" s="239"/>
    </row>
    <row r="5" spans="1:32">
      <c r="B5" s="233"/>
      <c r="C5" s="233"/>
      <c r="D5" s="233"/>
      <c r="E5" s="233"/>
      <c r="F5" s="233"/>
      <c r="G5" s="233"/>
      <c r="H5" s="233"/>
      <c r="I5" s="233"/>
      <c r="J5" s="233"/>
      <c r="K5" s="233"/>
      <c r="L5" s="233"/>
      <c r="M5" s="236"/>
      <c r="N5" s="214"/>
      <c r="O5" s="237" t="s">
        <v>9</v>
      </c>
      <c r="P5" s="235" t="s">
        <v>7</v>
      </c>
      <c r="Q5" s="8"/>
      <c r="R5" s="239"/>
      <c r="S5" s="239"/>
      <c r="T5" s="239"/>
      <c r="U5" s="239"/>
      <c r="V5" s="239"/>
      <c r="W5" s="239"/>
      <c r="X5" s="239"/>
      <c r="Y5" s="239"/>
      <c r="Z5" s="239"/>
      <c r="AE5" s="239"/>
    </row>
    <row r="6" spans="1:32" ht="12.75" customHeight="1">
      <c r="C6" s="563"/>
      <c r="D6" s="7"/>
      <c r="E6" s="7"/>
      <c r="F6" s="7"/>
      <c r="G6" s="7"/>
      <c r="H6" s="7"/>
      <c r="I6" s="7"/>
      <c r="J6" s="7"/>
      <c r="K6" s="563"/>
      <c r="L6" s="109"/>
      <c r="M6" s="109"/>
      <c r="N6" s="109"/>
      <c r="O6" s="109"/>
      <c r="P6" s="109"/>
      <c r="Q6" s="109"/>
      <c r="R6" s="563"/>
      <c r="S6" s="563"/>
      <c r="T6" s="563"/>
      <c r="U6" s="563"/>
    </row>
    <row r="7" spans="1:32" s="232" customFormat="1" ht="18.75">
      <c r="A7" s="18"/>
      <c r="B7" s="1233" t="s">
        <v>11</v>
      </c>
      <c r="C7" s="1233"/>
      <c r="D7" s="1236" t="s">
        <v>89</v>
      </c>
      <c r="E7" s="1237"/>
      <c r="F7" s="1263" t="s">
        <v>12</v>
      </c>
      <c r="G7" s="1245" t="s">
        <v>60</v>
      </c>
      <c r="H7" s="1246"/>
      <c r="I7" s="1246"/>
      <c r="J7" s="1246"/>
      <c r="K7" s="1246"/>
      <c r="L7" s="1270" t="s">
        <v>86</v>
      </c>
      <c r="M7" s="1271"/>
      <c r="N7" s="1272"/>
      <c r="O7" s="1252" t="s">
        <v>85</v>
      </c>
      <c r="P7" s="1267" t="s">
        <v>347</v>
      </c>
      <c r="Q7" s="1249" t="s">
        <v>84</v>
      </c>
      <c r="R7" s="1240" t="s">
        <v>74</v>
      </c>
      <c r="S7" s="1241"/>
      <c r="T7" s="1241"/>
      <c r="U7" s="1242"/>
      <c r="V7" s="1261" t="s">
        <v>3</v>
      </c>
      <c r="W7" s="1262"/>
      <c r="X7" s="1262"/>
      <c r="Y7" s="1262"/>
      <c r="Z7" s="1262"/>
      <c r="AA7" s="1262"/>
      <c r="AB7" s="1262"/>
      <c r="AC7" s="1262"/>
      <c r="AD7" s="1262"/>
      <c r="AE7" s="19"/>
      <c r="AF7" s="19"/>
    </row>
    <row r="8" spans="1:32" s="232" customFormat="1" ht="37.5">
      <c r="A8" s="18"/>
      <c r="B8" s="1234"/>
      <c r="C8" s="1234"/>
      <c r="D8" s="1238"/>
      <c r="E8" s="1239"/>
      <c r="F8" s="1273"/>
      <c r="G8" s="1247"/>
      <c r="H8" s="1248"/>
      <c r="I8" s="1248"/>
      <c r="J8" s="1248"/>
      <c r="K8" s="1248"/>
      <c r="L8" s="1270"/>
      <c r="M8" s="1271"/>
      <c r="N8" s="1272"/>
      <c r="O8" s="1253"/>
      <c r="P8" s="1268"/>
      <c r="Q8" s="1250"/>
      <c r="R8" s="1243"/>
      <c r="S8" s="1243"/>
      <c r="T8" s="1243"/>
      <c r="U8" s="1244"/>
      <c r="V8" s="190" t="s">
        <v>13</v>
      </c>
      <c r="W8" s="195" t="s">
        <v>14</v>
      </c>
      <c r="X8" s="194" t="s">
        <v>15</v>
      </c>
      <c r="Y8" s="192" t="s">
        <v>17</v>
      </c>
      <c r="Z8" s="191" t="s">
        <v>18</v>
      </c>
      <c r="AA8" s="193" t="s">
        <v>19</v>
      </c>
      <c r="AB8" s="196" t="s">
        <v>20</v>
      </c>
      <c r="AC8" s="20" t="s">
        <v>21</v>
      </c>
      <c r="AD8" s="21" t="s">
        <v>23</v>
      </c>
      <c r="AE8" s="22" t="s">
        <v>16</v>
      </c>
      <c r="AF8" s="23" t="s">
        <v>22</v>
      </c>
    </row>
    <row r="9" spans="1:32" s="232" customFormat="1" ht="24" customHeight="1">
      <c r="A9" s="18"/>
      <c r="B9" s="1234"/>
      <c r="C9" s="1234"/>
      <c r="D9" s="1263" t="s">
        <v>0</v>
      </c>
      <c r="E9" s="1263" t="s">
        <v>1</v>
      </c>
      <c r="F9" s="1273"/>
      <c r="G9" s="1265">
        <v>1</v>
      </c>
      <c r="H9" s="1265">
        <v>2</v>
      </c>
      <c r="I9" s="1265">
        <v>3</v>
      </c>
      <c r="J9" s="1265">
        <v>4</v>
      </c>
      <c r="K9" s="1245">
        <v>5</v>
      </c>
      <c r="L9" s="1277" t="s">
        <v>58</v>
      </c>
      <c r="M9" s="1279" t="s">
        <v>26</v>
      </c>
      <c r="N9" s="1280" t="s">
        <v>27</v>
      </c>
      <c r="O9" s="1253"/>
      <c r="P9" s="1268"/>
      <c r="Q9" s="1250"/>
      <c r="R9" s="1281" t="s">
        <v>24</v>
      </c>
      <c r="S9" s="1283" t="s">
        <v>25</v>
      </c>
      <c r="T9" s="1255" t="s">
        <v>61</v>
      </c>
      <c r="U9" s="1259" t="s">
        <v>62</v>
      </c>
      <c r="V9" s="1257" t="s">
        <v>25</v>
      </c>
      <c r="W9" s="1257" t="s">
        <v>25</v>
      </c>
      <c r="X9" s="1257" t="s">
        <v>25</v>
      </c>
      <c r="Y9" s="1257" t="s">
        <v>25</v>
      </c>
      <c r="Z9" s="1257" t="s">
        <v>25</v>
      </c>
      <c r="AA9" s="1257" t="s">
        <v>25</v>
      </c>
      <c r="AB9" s="1257" t="s">
        <v>25</v>
      </c>
      <c r="AC9" s="1257" t="s">
        <v>25</v>
      </c>
      <c r="AD9" s="1275" t="s">
        <v>25</v>
      </c>
      <c r="AE9" s="1257" t="s">
        <v>25</v>
      </c>
      <c r="AF9" s="1257" t="s">
        <v>25</v>
      </c>
    </row>
    <row r="10" spans="1:32" s="232" customFormat="1" ht="18.75">
      <c r="A10" s="18"/>
      <c r="B10" s="1235"/>
      <c r="C10" s="1235"/>
      <c r="D10" s="1264"/>
      <c r="E10" s="1264"/>
      <c r="F10" s="1264"/>
      <c r="G10" s="1266"/>
      <c r="H10" s="1266"/>
      <c r="I10" s="1266"/>
      <c r="J10" s="1266"/>
      <c r="K10" s="1247"/>
      <c r="L10" s="1278"/>
      <c r="M10" s="1279"/>
      <c r="N10" s="1280"/>
      <c r="O10" s="1254"/>
      <c r="P10" s="1269"/>
      <c r="Q10" s="1251"/>
      <c r="R10" s="1282"/>
      <c r="S10" s="1284"/>
      <c r="T10" s="1256"/>
      <c r="U10" s="1260"/>
      <c r="V10" s="1258"/>
      <c r="W10" s="1258"/>
      <c r="X10" s="1258"/>
      <c r="Y10" s="1258"/>
      <c r="Z10" s="1258"/>
      <c r="AA10" s="1258"/>
      <c r="AB10" s="1258"/>
      <c r="AC10" s="1258"/>
      <c r="AD10" s="1276"/>
      <c r="AE10" s="1258"/>
      <c r="AF10" s="1258"/>
    </row>
    <row r="11" spans="1:32" s="181" customFormat="1" ht="35.25" customHeight="1" thickBot="1">
      <c r="A11" s="176"/>
      <c r="B11" s="1274" t="s">
        <v>93</v>
      </c>
      <c r="C11" s="1274"/>
      <c r="D11" s="1274"/>
      <c r="E11" s="1274"/>
      <c r="F11" s="502">
        <v>40</v>
      </c>
      <c r="G11" s="503"/>
      <c r="H11" s="503"/>
      <c r="I11" s="503"/>
      <c r="J11" s="503"/>
      <c r="K11" s="504"/>
      <c r="L11" s="505"/>
      <c r="M11" s="506"/>
      <c r="N11" s="507">
        <f>SUM(N12:N27)</f>
        <v>0.80734760180995468</v>
      </c>
      <c r="O11" s="508"/>
      <c r="P11" s="505"/>
      <c r="Q11" s="506"/>
      <c r="R11" s="177"/>
      <c r="S11" s="177"/>
      <c r="T11" s="177"/>
      <c r="U11" s="178"/>
      <c r="V11" s="177"/>
      <c r="W11" s="177"/>
      <c r="X11" s="177"/>
      <c r="Y11" s="177"/>
      <c r="Z11" s="188"/>
      <c r="AA11" s="188"/>
      <c r="AB11" s="188"/>
      <c r="AC11" s="188"/>
      <c r="AD11" s="189"/>
      <c r="AE11" s="179"/>
      <c r="AF11" s="180"/>
    </row>
    <row r="12" spans="1:32" s="9" customFormat="1" ht="269.25" customHeight="1" thickTop="1">
      <c r="A12" s="24">
        <v>1</v>
      </c>
      <c r="B12" s="491">
        <v>1</v>
      </c>
      <c r="C12" s="492" t="s">
        <v>107</v>
      </c>
      <c r="D12" s="493" t="s">
        <v>28</v>
      </c>
      <c r="E12" s="493">
        <v>1</v>
      </c>
      <c r="F12" s="758">
        <v>2</v>
      </c>
      <c r="G12" s="759">
        <v>1</v>
      </c>
      <c r="H12" s="759">
        <v>2</v>
      </c>
      <c r="I12" s="759">
        <v>3</v>
      </c>
      <c r="J12" s="759">
        <v>4</v>
      </c>
      <c r="K12" s="760">
        <v>5</v>
      </c>
      <c r="L12" s="761">
        <v>3</v>
      </c>
      <c r="M12" s="762">
        <v>3</v>
      </c>
      <c r="N12" s="763">
        <f>M12*F12/100</f>
        <v>0.06</v>
      </c>
      <c r="O12" s="764">
        <v>2</v>
      </c>
      <c r="P12" s="765" t="s">
        <v>99</v>
      </c>
      <c r="Q12" s="766" t="s">
        <v>338</v>
      </c>
      <c r="R12" s="182"/>
      <c r="S12" s="183"/>
      <c r="T12" s="183"/>
      <c r="U12" s="184"/>
      <c r="V12" s="183"/>
      <c r="W12" s="185"/>
      <c r="X12" s="186"/>
      <c r="Y12" s="185"/>
      <c r="Z12" s="185"/>
      <c r="AA12" s="185"/>
      <c r="AB12" s="185"/>
      <c r="AC12" s="185"/>
      <c r="AD12" s="187"/>
      <c r="AE12" s="26"/>
      <c r="AF12" s="25"/>
    </row>
    <row r="13" spans="1:32" s="9" customFormat="1" ht="193.5" customHeight="1">
      <c r="A13" s="24">
        <v>2</v>
      </c>
      <c r="B13" s="399">
        <v>2</v>
      </c>
      <c r="C13" s="319" t="s">
        <v>108</v>
      </c>
      <c r="D13" s="320" t="s">
        <v>28</v>
      </c>
      <c r="E13" s="320">
        <v>2</v>
      </c>
      <c r="F13" s="400">
        <v>3</v>
      </c>
      <c r="G13" s="321">
        <v>1</v>
      </c>
      <c r="H13" s="321">
        <v>2</v>
      </c>
      <c r="I13" s="321">
        <v>3</v>
      </c>
      <c r="J13" s="321">
        <v>4</v>
      </c>
      <c r="K13" s="322">
        <v>5</v>
      </c>
      <c r="L13" s="633">
        <v>3</v>
      </c>
      <c r="M13" s="405">
        <v>3</v>
      </c>
      <c r="N13" s="634">
        <f>M13*F13/100</f>
        <v>0.09</v>
      </c>
      <c r="O13" s="474" t="s">
        <v>8</v>
      </c>
      <c r="P13" s="672" t="s">
        <v>112</v>
      </c>
      <c r="Q13" s="673" t="s">
        <v>337</v>
      </c>
      <c r="R13" s="169"/>
      <c r="S13" s="27"/>
      <c r="T13" s="27"/>
      <c r="U13" s="28"/>
      <c r="V13" s="27"/>
      <c r="W13" s="29"/>
      <c r="X13" s="30"/>
      <c r="Y13" s="29"/>
      <c r="Z13" s="29"/>
      <c r="AA13" s="29"/>
      <c r="AB13" s="29"/>
      <c r="AC13" s="29"/>
      <c r="AD13" s="31"/>
      <c r="AE13" s="30"/>
      <c r="AF13" s="29"/>
    </row>
    <row r="14" spans="1:32" s="249" customFormat="1" ht="42">
      <c r="A14" s="240">
        <v>3</v>
      </c>
      <c r="B14" s="509">
        <v>3</v>
      </c>
      <c r="C14" s="510" t="s">
        <v>29</v>
      </c>
      <c r="D14" s="511" t="s">
        <v>30</v>
      </c>
      <c r="E14" s="512" t="s">
        <v>78</v>
      </c>
      <c r="F14" s="513"/>
      <c r="G14" s="513"/>
      <c r="H14" s="513"/>
      <c r="I14" s="513"/>
      <c r="J14" s="513"/>
      <c r="K14" s="514"/>
      <c r="L14" s="315">
        <v>0</v>
      </c>
      <c r="M14" s="316">
        <v>0</v>
      </c>
      <c r="N14" s="316">
        <v>0</v>
      </c>
      <c r="O14" s="558">
        <v>0</v>
      </c>
      <c r="P14" s="515" t="s">
        <v>339</v>
      </c>
      <c r="Q14" s="513"/>
      <c r="R14" s="241"/>
      <c r="S14" s="242"/>
      <c r="T14" s="242"/>
      <c r="U14" s="243"/>
      <c r="V14" s="244"/>
      <c r="W14" s="245"/>
      <c r="X14" s="246"/>
      <c r="Y14" s="247"/>
      <c r="Z14" s="247"/>
      <c r="AA14" s="245"/>
      <c r="AB14" s="245"/>
      <c r="AC14" s="247"/>
      <c r="AD14" s="248"/>
      <c r="AE14" s="246"/>
      <c r="AF14" s="247"/>
    </row>
    <row r="15" spans="1:32" s="9" customFormat="1" ht="213.75" customHeight="1">
      <c r="A15" s="24">
        <v>4</v>
      </c>
      <c r="B15" s="388">
        <v>4</v>
      </c>
      <c r="C15" s="324" t="s">
        <v>109</v>
      </c>
      <c r="D15" s="325" t="s">
        <v>2</v>
      </c>
      <c r="E15" s="325">
        <v>25</v>
      </c>
      <c r="F15" s="389">
        <v>3</v>
      </c>
      <c r="G15" s="326">
        <v>5</v>
      </c>
      <c r="H15" s="326">
        <v>10</v>
      </c>
      <c r="I15" s="326">
        <v>15</v>
      </c>
      <c r="J15" s="326">
        <v>20</v>
      </c>
      <c r="K15" s="327">
        <v>25</v>
      </c>
      <c r="L15" s="328">
        <v>0</v>
      </c>
      <c r="M15" s="406">
        <v>0</v>
      </c>
      <c r="N15" s="407">
        <v>0</v>
      </c>
      <c r="O15" s="281">
        <v>2</v>
      </c>
      <c r="P15" s="674" t="s">
        <v>335</v>
      </c>
      <c r="Q15" s="291"/>
      <c r="R15" s="170">
        <v>33.571428571428569</v>
      </c>
      <c r="S15" s="3">
        <f>SUM(V15:AD15)/7</f>
        <v>10.714285714285714</v>
      </c>
      <c r="T15" s="39">
        <v>3.75</v>
      </c>
      <c r="U15" s="40">
        <v>0.1125</v>
      </c>
      <c r="V15" s="41">
        <v>25</v>
      </c>
      <c r="W15" s="42">
        <v>0</v>
      </c>
      <c r="X15" s="42">
        <v>0</v>
      </c>
      <c r="Y15" s="213"/>
      <c r="Z15" s="41">
        <v>25</v>
      </c>
      <c r="AA15" s="41">
        <v>25</v>
      </c>
      <c r="AB15" s="43">
        <v>0</v>
      </c>
      <c r="AC15" s="123">
        <v>0</v>
      </c>
      <c r="AD15" s="213"/>
      <c r="AE15" s="44"/>
      <c r="AF15" s="45"/>
    </row>
    <row r="16" spans="1:32" s="9" customFormat="1" ht="42">
      <c r="A16" s="24">
        <v>5</v>
      </c>
      <c r="B16" s="386">
        <v>5</v>
      </c>
      <c r="C16" s="302" t="s">
        <v>110</v>
      </c>
      <c r="D16" s="303" t="s">
        <v>2</v>
      </c>
      <c r="E16" s="303">
        <v>50</v>
      </c>
      <c r="F16" s="387">
        <v>3</v>
      </c>
      <c r="G16" s="349">
        <v>4</v>
      </c>
      <c r="H16" s="349">
        <v>8</v>
      </c>
      <c r="I16" s="349">
        <v>12</v>
      </c>
      <c r="J16" s="349">
        <v>16</v>
      </c>
      <c r="K16" s="350">
        <v>20</v>
      </c>
      <c r="L16" s="636">
        <v>16.100000000000001</v>
      </c>
      <c r="M16" s="637">
        <v>1.61</v>
      </c>
      <c r="N16" s="638">
        <v>4.8300000000000003E-2</v>
      </c>
      <c r="O16" s="635" t="s">
        <v>8</v>
      </c>
      <c r="P16" s="675" t="s">
        <v>381</v>
      </c>
      <c r="Q16" s="290" t="s">
        <v>382</v>
      </c>
      <c r="R16" s="170">
        <v>43.333333333333336</v>
      </c>
      <c r="S16" s="3">
        <f>SUM(V16:AD16)/9</f>
        <v>1.1111111111111112</v>
      </c>
      <c r="T16" s="39">
        <v>1.2</v>
      </c>
      <c r="U16" s="40">
        <v>3.5999999999999997E-2</v>
      </c>
      <c r="V16" s="160">
        <v>0</v>
      </c>
      <c r="W16" s="42">
        <v>0</v>
      </c>
      <c r="X16" s="42">
        <v>0</v>
      </c>
      <c r="Y16" s="160">
        <v>0</v>
      </c>
      <c r="Z16" s="160">
        <v>0</v>
      </c>
      <c r="AA16" s="41">
        <v>10</v>
      </c>
      <c r="AB16" s="138">
        <v>0</v>
      </c>
      <c r="AC16" s="138">
        <v>0</v>
      </c>
      <c r="AD16" s="138">
        <v>0</v>
      </c>
      <c r="AE16" s="44"/>
      <c r="AF16" s="45"/>
    </row>
    <row r="17" spans="1:32" s="10" customFormat="1" ht="231">
      <c r="A17" s="48">
        <v>6</v>
      </c>
      <c r="B17" s="390">
        <v>6</v>
      </c>
      <c r="C17" s="391" t="s">
        <v>31</v>
      </c>
      <c r="D17" s="353" t="s">
        <v>2</v>
      </c>
      <c r="E17" s="353">
        <v>5</v>
      </c>
      <c r="F17" s="392">
        <v>3</v>
      </c>
      <c r="G17" s="393">
        <v>4</v>
      </c>
      <c r="H17" s="393">
        <v>8</v>
      </c>
      <c r="I17" s="393">
        <v>12</v>
      </c>
      <c r="J17" s="393">
        <v>16</v>
      </c>
      <c r="K17" s="394">
        <v>20</v>
      </c>
      <c r="L17" s="639">
        <v>18.62</v>
      </c>
      <c r="M17" s="640">
        <v>5</v>
      </c>
      <c r="N17" s="641">
        <v>0.15</v>
      </c>
      <c r="O17" s="607" t="s">
        <v>358</v>
      </c>
      <c r="P17" s="695" t="s">
        <v>388</v>
      </c>
      <c r="Q17" s="696" t="s">
        <v>390</v>
      </c>
      <c r="R17" s="170">
        <v>17.555555555555557</v>
      </c>
      <c r="S17" s="3">
        <f>SUM(V17:AD17)/9</f>
        <v>10.077777777777778</v>
      </c>
      <c r="T17" s="49"/>
      <c r="U17" s="40"/>
      <c r="V17" s="161">
        <v>37</v>
      </c>
      <c r="W17" s="119">
        <v>0</v>
      </c>
      <c r="X17" s="119">
        <v>0</v>
      </c>
      <c r="Y17" s="160">
        <v>0</v>
      </c>
      <c r="Z17" s="96">
        <v>0</v>
      </c>
      <c r="AA17" s="92">
        <v>20</v>
      </c>
      <c r="AB17" s="163">
        <v>33.700000000000003</v>
      </c>
      <c r="AC17" s="95">
        <v>0</v>
      </c>
      <c r="AD17" s="95">
        <v>0</v>
      </c>
      <c r="AE17" s="44"/>
      <c r="AF17" s="45"/>
    </row>
    <row r="18" spans="1:32" s="10" customFormat="1">
      <c r="A18" s="48"/>
      <c r="B18" s="478"/>
      <c r="C18" s="479"/>
      <c r="D18" s="480"/>
      <c r="E18" s="480"/>
      <c r="F18" s="481"/>
      <c r="G18" s="482"/>
      <c r="H18" s="482"/>
      <c r="I18" s="482"/>
      <c r="J18" s="482"/>
      <c r="K18" s="483"/>
      <c r="L18" s="684"/>
      <c r="M18" s="685"/>
      <c r="N18" s="686"/>
      <c r="O18" s="687"/>
      <c r="P18" s="703" t="s">
        <v>387</v>
      </c>
      <c r="Q18" s="688"/>
      <c r="R18" s="170"/>
      <c r="S18" s="3"/>
      <c r="T18" s="49"/>
      <c r="U18" s="40"/>
      <c r="V18" s="678"/>
      <c r="W18" s="119"/>
      <c r="X18" s="119"/>
      <c r="Y18" s="160"/>
      <c r="Z18" s="96"/>
      <c r="AA18" s="92"/>
      <c r="AB18" s="163"/>
      <c r="AC18" s="131"/>
      <c r="AD18" s="95"/>
      <c r="AE18" s="44"/>
      <c r="AF18" s="45"/>
    </row>
    <row r="19" spans="1:32" ht="189">
      <c r="A19" s="52">
        <v>7</v>
      </c>
      <c r="B19" s="395">
        <v>7</v>
      </c>
      <c r="C19" s="311" t="s">
        <v>79</v>
      </c>
      <c r="D19" s="312" t="s">
        <v>2</v>
      </c>
      <c r="E19" s="312">
        <v>50</v>
      </c>
      <c r="F19" s="396">
        <v>3</v>
      </c>
      <c r="G19" s="313">
        <v>10</v>
      </c>
      <c r="H19" s="313">
        <v>20</v>
      </c>
      <c r="I19" s="313">
        <v>30</v>
      </c>
      <c r="J19" s="313">
        <v>40</v>
      </c>
      <c r="K19" s="314">
        <v>50</v>
      </c>
      <c r="L19" s="681">
        <v>79.52</v>
      </c>
      <c r="M19" s="682">
        <v>5</v>
      </c>
      <c r="N19" s="683">
        <v>0.15</v>
      </c>
      <c r="O19" s="605" t="s">
        <v>358</v>
      </c>
      <c r="P19" s="676" t="s">
        <v>383</v>
      </c>
      <c r="Q19" s="677" t="s">
        <v>384</v>
      </c>
      <c r="R19" s="171">
        <v>41.75</v>
      </c>
      <c r="S19" s="3">
        <f>SUM(V19:AD19)/8</f>
        <v>19.3125</v>
      </c>
      <c r="T19" s="39">
        <v>3.09</v>
      </c>
      <c r="U19" s="40">
        <v>9.2699999999999991E-2</v>
      </c>
      <c r="V19" s="123">
        <v>0</v>
      </c>
      <c r="W19" s="54">
        <v>5</v>
      </c>
      <c r="X19" s="42">
        <v>0</v>
      </c>
      <c r="Y19" s="123">
        <v>0</v>
      </c>
      <c r="Z19" s="51">
        <v>65.5</v>
      </c>
      <c r="AA19" s="51">
        <v>30</v>
      </c>
      <c r="AB19" s="46">
        <v>4</v>
      </c>
      <c r="AC19" s="98"/>
      <c r="AD19" s="50">
        <v>50</v>
      </c>
      <c r="AE19" s="44"/>
      <c r="AF19" s="45"/>
    </row>
    <row r="20" spans="1:32" ht="284.25" customHeight="1">
      <c r="A20" s="52">
        <v>8</v>
      </c>
      <c r="B20" s="390">
        <v>8</v>
      </c>
      <c r="C20" s="391" t="s">
        <v>32</v>
      </c>
      <c r="D20" s="353" t="s">
        <v>33</v>
      </c>
      <c r="E20" s="353">
        <v>1</v>
      </c>
      <c r="F20" s="392">
        <v>3</v>
      </c>
      <c r="G20" s="393">
        <v>1</v>
      </c>
      <c r="H20" s="393">
        <v>2</v>
      </c>
      <c r="I20" s="393">
        <v>3</v>
      </c>
      <c r="J20" s="393">
        <v>4</v>
      </c>
      <c r="K20" s="394">
        <v>5</v>
      </c>
      <c r="L20" s="475">
        <v>0</v>
      </c>
      <c r="M20" s="476">
        <v>0</v>
      </c>
      <c r="N20" s="477">
        <v>0</v>
      </c>
      <c r="O20" s="679">
        <v>2</v>
      </c>
      <c r="P20" s="680" t="s">
        <v>403</v>
      </c>
      <c r="Q20" s="661"/>
      <c r="R20" s="171">
        <v>1</v>
      </c>
      <c r="S20" s="127">
        <f>SUM(V20:AD20)</f>
        <v>5</v>
      </c>
      <c r="T20" s="39">
        <v>5</v>
      </c>
      <c r="U20" s="40">
        <v>0.15</v>
      </c>
      <c r="V20" s="98"/>
      <c r="W20" s="98"/>
      <c r="X20" s="98"/>
      <c r="Y20" s="98"/>
      <c r="Z20" s="98"/>
      <c r="AA20" s="51">
        <v>5</v>
      </c>
      <c r="AB20" s="98"/>
      <c r="AC20" s="98"/>
      <c r="AD20" s="98"/>
      <c r="AE20" s="44"/>
      <c r="AF20" s="45"/>
    </row>
    <row r="21" spans="1:32" ht="152.25" customHeight="1">
      <c r="A21" s="52">
        <v>9</v>
      </c>
      <c r="B21" s="478">
        <v>9</v>
      </c>
      <c r="C21" s="479" t="s">
        <v>111</v>
      </c>
      <c r="D21" s="480" t="s">
        <v>2</v>
      </c>
      <c r="E21" s="480">
        <v>10</v>
      </c>
      <c r="F21" s="481">
        <v>2</v>
      </c>
      <c r="G21" s="482">
        <v>2</v>
      </c>
      <c r="H21" s="482">
        <v>4</v>
      </c>
      <c r="I21" s="482">
        <v>6</v>
      </c>
      <c r="J21" s="482">
        <v>8</v>
      </c>
      <c r="K21" s="483">
        <v>10</v>
      </c>
      <c r="L21" s="689">
        <v>32.700000000000003</v>
      </c>
      <c r="M21" s="690">
        <v>5</v>
      </c>
      <c r="N21" s="691">
        <f>M21*F21/100</f>
        <v>0.1</v>
      </c>
      <c r="O21" s="687" t="s">
        <v>358</v>
      </c>
      <c r="P21" s="355" t="s">
        <v>113</v>
      </c>
      <c r="Q21" s="692" t="s">
        <v>385</v>
      </c>
      <c r="R21" s="170">
        <v>7</v>
      </c>
      <c r="S21" s="3">
        <f>SUM(V21:AD21)/6</f>
        <v>3.3333333333333335</v>
      </c>
      <c r="T21" s="39">
        <v>5</v>
      </c>
      <c r="U21" s="40">
        <v>0.1</v>
      </c>
      <c r="V21" s="57">
        <v>10</v>
      </c>
      <c r="W21" s="98"/>
      <c r="X21" s="42">
        <v>0</v>
      </c>
      <c r="Y21" s="98"/>
      <c r="Z21" s="42">
        <v>0</v>
      </c>
      <c r="AA21" s="122">
        <v>0</v>
      </c>
      <c r="AB21" s="58">
        <v>10</v>
      </c>
      <c r="AC21" s="98"/>
      <c r="AD21" s="164">
        <v>0</v>
      </c>
      <c r="AE21" s="44"/>
      <c r="AF21" s="45"/>
    </row>
    <row r="22" spans="1:32" s="285" customFormat="1" ht="42">
      <c r="A22" s="216">
        <v>10</v>
      </c>
      <c r="B22" s="390">
        <v>10</v>
      </c>
      <c r="C22" s="391" t="s">
        <v>34</v>
      </c>
      <c r="D22" s="353" t="s">
        <v>2</v>
      </c>
      <c r="E22" s="353">
        <v>20</v>
      </c>
      <c r="F22" s="392">
        <v>3</v>
      </c>
      <c r="G22" s="393">
        <v>4</v>
      </c>
      <c r="H22" s="393">
        <v>8</v>
      </c>
      <c r="I22" s="393">
        <v>12</v>
      </c>
      <c r="J22" s="393">
        <v>16</v>
      </c>
      <c r="K22" s="394">
        <v>20</v>
      </c>
      <c r="L22" s="643">
        <f>S22</f>
        <v>0</v>
      </c>
      <c r="M22" s="398">
        <v>0</v>
      </c>
      <c r="N22" s="398">
        <v>0</v>
      </c>
      <c r="O22" s="283">
        <v>2</v>
      </c>
      <c r="P22" s="693" t="s">
        <v>386</v>
      </c>
      <c r="Q22" s="694"/>
      <c r="R22" s="170">
        <v>13</v>
      </c>
      <c r="S22" s="159">
        <f>SUM(V22:AD22)</f>
        <v>0</v>
      </c>
      <c r="T22" s="39">
        <v>0</v>
      </c>
      <c r="U22" s="39">
        <v>0</v>
      </c>
      <c r="V22" s="213"/>
      <c r="W22" s="213"/>
      <c r="X22" s="42">
        <v>0</v>
      </c>
      <c r="Y22" s="213"/>
      <c r="Z22" s="42">
        <v>0</v>
      </c>
      <c r="AA22" s="218">
        <v>0</v>
      </c>
      <c r="AB22" s="42">
        <v>0</v>
      </c>
      <c r="AC22" s="218">
        <v>0</v>
      </c>
      <c r="AD22" s="123">
        <v>0</v>
      </c>
      <c r="AE22" s="44"/>
      <c r="AF22" s="45"/>
    </row>
    <row r="23" spans="1:32" s="220" customFormat="1" ht="189">
      <c r="A23" s="216">
        <v>11</v>
      </c>
      <c r="B23" s="395">
        <v>11</v>
      </c>
      <c r="C23" s="311" t="s">
        <v>35</v>
      </c>
      <c r="D23" s="312" t="s">
        <v>2</v>
      </c>
      <c r="E23" s="312">
        <v>60</v>
      </c>
      <c r="F23" s="396">
        <v>3</v>
      </c>
      <c r="G23" s="313">
        <v>20</v>
      </c>
      <c r="H23" s="313">
        <v>30</v>
      </c>
      <c r="I23" s="313">
        <v>40</v>
      </c>
      <c r="J23" s="313">
        <v>50</v>
      </c>
      <c r="K23" s="314">
        <v>60</v>
      </c>
      <c r="L23" s="642">
        <v>56.48</v>
      </c>
      <c r="M23" s="410">
        <f>((((L23-50)*100)/10)/100)+4</f>
        <v>4.6479999999999997</v>
      </c>
      <c r="N23" s="630">
        <f>M23*F23/100</f>
        <v>0.13943999999999998</v>
      </c>
      <c r="O23" s="280">
        <v>2</v>
      </c>
      <c r="P23" s="524" t="s">
        <v>332</v>
      </c>
      <c r="Q23" s="433" t="s">
        <v>393</v>
      </c>
      <c r="R23" s="286">
        <v>20</v>
      </c>
      <c r="S23" s="287">
        <f>SUM(V23:AD23)/9</f>
        <v>3.3333333333333335</v>
      </c>
      <c r="T23" s="39"/>
      <c r="U23" s="59"/>
      <c r="V23" s="123">
        <v>0</v>
      </c>
      <c r="W23" s="51" t="s">
        <v>63</v>
      </c>
      <c r="X23" s="51" t="s">
        <v>63</v>
      </c>
      <c r="Y23" s="51" t="s">
        <v>63</v>
      </c>
      <c r="Z23" s="288">
        <v>30</v>
      </c>
      <c r="AA23" s="51" t="s">
        <v>63</v>
      </c>
      <c r="AB23" s="51" t="s">
        <v>63</v>
      </c>
      <c r="AC23" s="51" t="s">
        <v>63</v>
      </c>
      <c r="AD23" s="51" t="s">
        <v>63</v>
      </c>
      <c r="AE23" s="44"/>
      <c r="AF23" s="45"/>
    </row>
    <row r="24" spans="1:32" ht="75">
      <c r="A24" s="52">
        <v>12</v>
      </c>
      <c r="B24" s="525">
        <v>12</v>
      </c>
      <c r="C24" s="526" t="s">
        <v>336</v>
      </c>
      <c r="D24" s="527" t="s">
        <v>2</v>
      </c>
      <c r="E24" s="46" t="s">
        <v>90</v>
      </c>
      <c r="F24" s="528"/>
      <c r="G24" s="528"/>
      <c r="H24" s="528"/>
      <c r="I24" s="528"/>
      <c r="J24" s="528"/>
      <c r="K24" s="529"/>
      <c r="L24" s="545">
        <v>0</v>
      </c>
      <c r="M24" s="546">
        <v>0</v>
      </c>
      <c r="N24" s="546">
        <v>0</v>
      </c>
      <c r="O24" s="559">
        <v>0</v>
      </c>
      <c r="P24" s="530" t="s">
        <v>340</v>
      </c>
      <c r="Q24" s="528"/>
      <c r="R24" s="172"/>
      <c r="S24" s="168"/>
      <c r="T24" s="32"/>
      <c r="U24" s="33"/>
      <c r="V24" s="34"/>
      <c r="W24" s="35"/>
      <c r="X24" s="36"/>
      <c r="Y24" s="37"/>
      <c r="Z24" s="37"/>
      <c r="AA24" s="35"/>
      <c r="AB24" s="35"/>
      <c r="AC24" s="37"/>
      <c r="AD24" s="38"/>
      <c r="AE24" s="56"/>
      <c r="AF24" s="55"/>
    </row>
    <row r="25" spans="1:32" s="220" customFormat="1" ht="112.5">
      <c r="A25" s="216">
        <v>13</v>
      </c>
      <c r="B25" s="388">
        <v>13</v>
      </c>
      <c r="C25" s="324" t="s">
        <v>36</v>
      </c>
      <c r="D25" s="325" t="s">
        <v>2</v>
      </c>
      <c r="E25" s="325">
        <v>80</v>
      </c>
      <c r="F25" s="389">
        <v>4</v>
      </c>
      <c r="G25" s="326">
        <v>60</v>
      </c>
      <c r="H25" s="326">
        <v>65</v>
      </c>
      <c r="I25" s="326">
        <v>70</v>
      </c>
      <c r="J25" s="326">
        <v>75</v>
      </c>
      <c r="K25" s="327">
        <v>80</v>
      </c>
      <c r="L25" s="545">
        <v>27.36</v>
      </c>
      <c r="M25" s="410">
        <f>((((L25-0)*100)/60)/100)</f>
        <v>0.45600000000000002</v>
      </c>
      <c r="N25" s="630">
        <f>M25*F25/100</f>
        <v>1.8239999999999999E-2</v>
      </c>
      <c r="O25" s="281">
        <v>2</v>
      </c>
      <c r="P25" s="329" t="s">
        <v>376</v>
      </c>
      <c r="Q25" s="632" t="s">
        <v>379</v>
      </c>
      <c r="R25" s="173">
        <v>78</v>
      </c>
      <c r="S25" s="167">
        <f>SUM(V25:AD25)/9</f>
        <v>8.8888888888888893</v>
      </c>
      <c r="T25" s="39"/>
      <c r="U25" s="59"/>
      <c r="V25" s="158">
        <v>0</v>
      </c>
      <c r="W25" s="123">
        <v>0</v>
      </c>
      <c r="X25" s="123">
        <v>0</v>
      </c>
      <c r="Y25" s="217">
        <v>80</v>
      </c>
      <c r="Z25" s="42">
        <v>0</v>
      </c>
      <c r="AA25" s="218">
        <v>0</v>
      </c>
      <c r="AB25" s="218">
        <v>0</v>
      </c>
      <c r="AC25" s="218">
        <v>0</v>
      </c>
      <c r="AD25" s="219">
        <v>0</v>
      </c>
      <c r="AE25" s="44"/>
      <c r="AF25" s="45"/>
    </row>
    <row r="26" spans="1:32" ht="112.5">
      <c r="A26" s="52">
        <v>14</v>
      </c>
      <c r="B26" s="390">
        <v>14</v>
      </c>
      <c r="C26" s="391" t="s">
        <v>37</v>
      </c>
      <c r="D26" s="353" t="s">
        <v>2</v>
      </c>
      <c r="E26" s="353">
        <v>88</v>
      </c>
      <c r="F26" s="353">
        <v>4</v>
      </c>
      <c r="G26" s="402">
        <v>68</v>
      </c>
      <c r="H26" s="402">
        <v>73</v>
      </c>
      <c r="I26" s="402">
        <v>78</v>
      </c>
      <c r="J26" s="402">
        <v>83</v>
      </c>
      <c r="K26" s="403">
        <v>88</v>
      </c>
      <c r="L26" s="643">
        <v>31</v>
      </c>
      <c r="M26" s="609">
        <f>((((L26-0)*100)/68)/100)</f>
        <v>0.45588235294117646</v>
      </c>
      <c r="N26" s="610">
        <f>M26*F26/100</f>
        <v>1.8235294117647058E-2</v>
      </c>
      <c r="O26" s="283">
        <v>2</v>
      </c>
      <c r="P26" s="333" t="s">
        <v>375</v>
      </c>
      <c r="Q26" s="631" t="s">
        <v>378</v>
      </c>
      <c r="R26" s="174">
        <v>85.75</v>
      </c>
      <c r="S26" s="165">
        <v>0</v>
      </c>
      <c r="T26" s="61">
        <v>0</v>
      </c>
      <c r="U26" s="61">
        <v>0</v>
      </c>
      <c r="V26" s="153">
        <v>0</v>
      </c>
      <c r="W26" s="154">
        <v>0</v>
      </c>
      <c r="X26" s="155">
        <v>0</v>
      </c>
      <c r="Y26" s="156">
        <v>0</v>
      </c>
      <c r="Z26" s="156">
        <v>0</v>
      </c>
      <c r="AA26" s="157">
        <v>0</v>
      </c>
      <c r="AB26" s="155">
        <v>0</v>
      </c>
      <c r="AC26" s="155">
        <v>0</v>
      </c>
      <c r="AD26" s="155">
        <v>0</v>
      </c>
      <c r="AE26" s="44"/>
      <c r="AF26" s="45"/>
    </row>
    <row r="27" spans="1:32" ht="132" customHeight="1">
      <c r="A27" s="52">
        <v>15</v>
      </c>
      <c r="B27" s="554">
        <v>15</v>
      </c>
      <c r="C27" s="555" t="s">
        <v>38</v>
      </c>
      <c r="D27" s="556" t="s">
        <v>2</v>
      </c>
      <c r="E27" s="556">
        <v>85</v>
      </c>
      <c r="F27" s="556">
        <v>4</v>
      </c>
      <c r="G27" s="615">
        <v>65</v>
      </c>
      <c r="H27" s="615">
        <v>70</v>
      </c>
      <c r="I27" s="615">
        <v>75</v>
      </c>
      <c r="J27" s="615">
        <v>80</v>
      </c>
      <c r="K27" s="616">
        <v>85</v>
      </c>
      <c r="L27" s="697">
        <v>53.84</v>
      </c>
      <c r="M27" s="698">
        <f>((((L27-0)*100)/65)/100)</f>
        <v>0.8283076923076923</v>
      </c>
      <c r="N27" s="699">
        <f>M27*F27/100</f>
        <v>3.313230769230769E-2</v>
      </c>
      <c r="O27" s="700">
        <v>2</v>
      </c>
      <c r="P27" s="701" t="s">
        <v>375</v>
      </c>
      <c r="Q27" s="702" t="s">
        <v>377</v>
      </c>
      <c r="R27" s="175">
        <v>83.333333333333329</v>
      </c>
      <c r="S27" s="166">
        <v>0</v>
      </c>
      <c r="T27" s="61">
        <v>0</v>
      </c>
      <c r="U27" s="61">
        <v>0</v>
      </c>
      <c r="V27" s="152">
        <v>0</v>
      </c>
      <c r="W27" s="121">
        <v>0</v>
      </c>
      <c r="X27" s="42">
        <v>0</v>
      </c>
      <c r="Y27" s="123">
        <v>0</v>
      </c>
      <c r="Z27" s="123">
        <v>0</v>
      </c>
      <c r="AA27" s="122">
        <v>0</v>
      </c>
      <c r="AB27" s="42">
        <v>0</v>
      </c>
      <c r="AC27" s="42">
        <v>0</v>
      </c>
      <c r="AD27" s="42">
        <v>0</v>
      </c>
      <c r="AE27" s="44"/>
      <c r="AF27" s="45"/>
    </row>
    <row r="28" spans="1:32">
      <c r="S28" s="6">
        <v>59.59</v>
      </c>
    </row>
    <row r="31" spans="1:32">
      <c r="U31" s="6">
        <v>71.800000000000068</v>
      </c>
    </row>
    <row r="32" spans="1:32">
      <c r="U32" s="16">
        <v>0.71800000000000064</v>
      </c>
    </row>
  </sheetData>
  <mergeCells count="39">
    <mergeCell ref="B11:E11"/>
    <mergeCell ref="AA9:AA10"/>
    <mergeCell ref="AB9:AB10"/>
    <mergeCell ref="AC9:AC10"/>
    <mergeCell ref="AD9:AD10"/>
    <mergeCell ref="L9:L10"/>
    <mergeCell ref="M9:M10"/>
    <mergeCell ref="N9:N10"/>
    <mergeCell ref="R9:R10"/>
    <mergeCell ref="S9:S10"/>
    <mergeCell ref="V7:AD7"/>
    <mergeCell ref="D9:D10"/>
    <mergeCell ref="E9:E10"/>
    <mergeCell ref="G9:G10"/>
    <mergeCell ref="H9:H10"/>
    <mergeCell ref="I9:I10"/>
    <mergeCell ref="J9:J10"/>
    <mergeCell ref="P7:P10"/>
    <mergeCell ref="L7:N8"/>
    <mergeCell ref="F7:F10"/>
    <mergeCell ref="K9:K10"/>
    <mergeCell ref="AE9:AE10"/>
    <mergeCell ref="AF9:AF10"/>
    <mergeCell ref="U9:U10"/>
    <mergeCell ref="V9:V10"/>
    <mergeCell ref="W9:W10"/>
    <mergeCell ref="X9:X10"/>
    <mergeCell ref="Y9:Y10"/>
    <mergeCell ref="Z9:Z10"/>
    <mergeCell ref="B1:Q1"/>
    <mergeCell ref="B2:Q2"/>
    <mergeCell ref="M3:N3"/>
    <mergeCell ref="B7:C10"/>
    <mergeCell ref="D7:E8"/>
    <mergeCell ref="R7:U8"/>
    <mergeCell ref="G7:K8"/>
    <mergeCell ref="Q7:Q10"/>
    <mergeCell ref="O7:O10"/>
    <mergeCell ref="T9:T10"/>
  </mergeCells>
  <printOptions horizontalCentered="1"/>
  <pageMargins left="0.43307086614173229" right="0.55118110236220474" top="0.47244094488188981" bottom="0.27559055118110237" header="0.31496062992125984" footer="0.19685039370078741"/>
  <pageSetup paperSize="9" scale="70" firstPageNumber="8" orientation="landscape" useFirstPageNumber="1" r:id="rId1"/>
  <headerFooter>
    <oddFooter>&amp;C&amp;"TH SarabunPSK,Regular"&amp;18&amp;P</oddFooter>
  </headerFooter>
  <rowBreaks count="2" manualBreakCount="2">
    <brk id="13" min="1" max="16" man="1"/>
    <brk id="17" min="1" max="16" man="1"/>
  </rowBreaks>
  <drawing r:id="rId2"/>
</worksheet>
</file>

<file path=xl/worksheets/sheet2.xml><?xml version="1.0" encoding="utf-8"?>
<worksheet xmlns="http://schemas.openxmlformats.org/spreadsheetml/2006/main" xmlns:r="http://schemas.openxmlformats.org/officeDocument/2006/relationships">
  <sheetPr>
    <tabColor rgb="FF00B0F0"/>
  </sheetPr>
  <dimension ref="A1:AF28"/>
  <sheetViews>
    <sheetView view="pageBreakPreview" topLeftCell="A6" zoomScale="70" zoomScaleNormal="100" zoomScaleSheetLayoutView="70" workbookViewId="0">
      <selection activeCell="V25" sqref="V25"/>
    </sheetView>
  </sheetViews>
  <sheetFormatPr defaultColWidth="10.42578125" defaultRowHeight="21"/>
  <cols>
    <col min="1" max="1" width="3.28515625" style="4" bestFit="1" customWidth="1"/>
    <col min="2" max="2" width="3.7109375" style="4" customWidth="1"/>
    <col min="3" max="3" width="42.5703125" style="6" customWidth="1"/>
    <col min="4" max="4" width="8.5703125" style="6" customWidth="1"/>
    <col min="5" max="5" width="10.42578125" style="6" customWidth="1"/>
    <col min="6" max="6" width="6.5703125" style="6" customWidth="1"/>
    <col min="7" max="7" width="4.85546875" style="6" hidden="1" customWidth="1"/>
    <col min="8" max="11" width="6.140625" style="6" hidden="1" customWidth="1"/>
    <col min="12" max="12" width="8.7109375" style="90" bestFit="1" customWidth="1"/>
    <col min="13" max="13" width="8.28515625" style="90" bestFit="1" customWidth="1"/>
    <col min="14" max="14" width="10" style="90" customWidth="1"/>
    <col min="15" max="15" width="6.140625" style="90" bestFit="1" customWidth="1"/>
    <col min="16" max="16" width="46.140625" style="90" customWidth="1"/>
    <col min="17" max="17" width="28.85546875" style="90" customWidth="1"/>
    <col min="18" max="18" width="7.7109375" style="6" customWidth="1"/>
    <col min="19" max="19" width="8" style="6" customWidth="1"/>
    <col min="20" max="20" width="8.7109375" style="6" hidden="1" customWidth="1"/>
    <col min="21" max="21" width="8.42578125" style="6" hidden="1" customWidth="1"/>
    <col min="22" max="22" width="16.140625" style="6" customWidth="1"/>
    <col min="23" max="23" width="19.140625" style="6" customWidth="1"/>
    <col min="24" max="31" width="15.7109375" style="6" customWidth="1"/>
    <col min="32" max="32" width="19.28515625" style="6" customWidth="1"/>
    <col min="33" max="33" width="10.42578125" style="6" customWidth="1"/>
    <col min="34" max="16384" width="10.42578125" style="6"/>
  </cols>
  <sheetData>
    <row r="1" spans="1:32" ht="26.25">
      <c r="B1" s="1" t="s">
        <v>10</v>
      </c>
      <c r="C1" s="1"/>
      <c r="D1" s="1"/>
      <c r="E1" s="1"/>
      <c r="F1" s="1"/>
      <c r="G1" s="1"/>
      <c r="H1" s="1"/>
      <c r="I1" s="1"/>
      <c r="J1" s="1"/>
      <c r="K1" s="1"/>
      <c r="L1" s="1"/>
      <c r="M1" s="1"/>
      <c r="N1" s="1"/>
      <c r="O1" s="1"/>
      <c r="P1" s="1"/>
      <c r="Q1" s="1"/>
    </row>
    <row r="2" spans="1:32" ht="30.75">
      <c r="B2" s="1" t="s">
        <v>346</v>
      </c>
      <c r="C2" s="1"/>
      <c r="D2" s="1"/>
      <c r="E2" s="1"/>
      <c r="F2" s="1"/>
      <c r="G2" s="1"/>
      <c r="H2" s="1"/>
      <c r="I2" s="1"/>
      <c r="J2" s="1"/>
      <c r="K2" s="1"/>
      <c r="L2" s="1"/>
      <c r="M2" s="1"/>
      <c r="N2" s="1"/>
      <c r="O2" s="1"/>
      <c r="P2" s="1"/>
      <c r="Q2" s="1"/>
      <c r="R2" s="5"/>
      <c r="S2" s="5"/>
      <c r="T2" s="5"/>
      <c r="U2" s="5"/>
      <c r="V2" s="5"/>
      <c r="W2" s="5"/>
      <c r="X2" s="5"/>
      <c r="Y2" s="5"/>
      <c r="Z2" s="5"/>
      <c r="AE2" s="5"/>
    </row>
    <row r="3" spans="1:32">
      <c r="B3" s="233"/>
      <c r="C3" s="233"/>
      <c r="D3" s="233"/>
      <c r="E3" s="233"/>
      <c r="F3" s="233"/>
      <c r="G3" s="233"/>
      <c r="H3" s="233"/>
      <c r="I3" s="233"/>
      <c r="J3" s="233"/>
      <c r="K3" s="233"/>
      <c r="L3" s="8"/>
      <c r="M3" s="1232" t="s">
        <v>4</v>
      </c>
      <c r="N3" s="1232"/>
      <c r="O3" s="234">
        <v>3</v>
      </c>
      <c r="P3" s="235" t="s">
        <v>5</v>
      </c>
      <c r="Q3" s="8"/>
      <c r="R3" s="239"/>
      <c r="S3" s="239"/>
      <c r="T3" s="239"/>
      <c r="U3" s="239"/>
      <c r="V3" s="239"/>
      <c r="W3" s="239"/>
      <c r="X3" s="239"/>
      <c r="Y3" s="239"/>
      <c r="Z3" s="239"/>
      <c r="AE3" s="239"/>
    </row>
    <row r="4" spans="1:32">
      <c r="B4" s="233"/>
      <c r="C4" s="233"/>
      <c r="D4" s="233"/>
      <c r="E4" s="233"/>
      <c r="F4" s="233"/>
      <c r="G4" s="233"/>
      <c r="H4" s="233"/>
      <c r="I4" s="233"/>
      <c r="J4" s="233"/>
      <c r="K4" s="233"/>
      <c r="L4" s="233"/>
      <c r="M4" s="236"/>
      <c r="N4" s="214"/>
      <c r="O4" s="237" t="s">
        <v>8</v>
      </c>
      <c r="P4" s="238" t="s">
        <v>6</v>
      </c>
      <c r="Q4" s="8"/>
      <c r="R4" s="239"/>
      <c r="S4" s="239"/>
      <c r="T4" s="239"/>
      <c r="U4" s="239"/>
      <c r="V4" s="239"/>
      <c r="W4" s="239"/>
      <c r="X4" s="239"/>
      <c r="Y4" s="239"/>
      <c r="Z4" s="239"/>
      <c r="AE4" s="239"/>
    </row>
    <row r="5" spans="1:32">
      <c r="B5" s="233"/>
      <c r="C5" s="233"/>
      <c r="D5" s="233"/>
      <c r="E5" s="233"/>
      <c r="F5" s="233"/>
      <c r="G5" s="233"/>
      <c r="H5" s="233"/>
      <c r="I5" s="233"/>
      <c r="J5" s="233"/>
      <c r="K5" s="233"/>
      <c r="L5" s="233"/>
      <c r="M5" s="236"/>
      <c r="N5" s="214"/>
      <c r="O5" s="237" t="s">
        <v>9</v>
      </c>
      <c r="P5" s="235" t="s">
        <v>7</v>
      </c>
      <c r="Q5" s="8"/>
      <c r="R5" s="239"/>
      <c r="S5" s="239"/>
      <c r="T5" s="239"/>
      <c r="U5" s="239"/>
      <c r="V5" s="239"/>
      <c r="W5" s="239"/>
      <c r="X5" s="239"/>
      <c r="Y5" s="239"/>
      <c r="Z5" s="239"/>
      <c r="AE5" s="239"/>
    </row>
    <row r="6" spans="1:32" ht="12.75" customHeight="1">
      <c r="C6" s="563"/>
      <c r="D6" s="7"/>
      <c r="E6" s="7"/>
      <c r="F6" s="7"/>
      <c r="G6" s="7"/>
      <c r="H6" s="7"/>
      <c r="I6" s="7"/>
      <c r="J6" s="7"/>
      <c r="K6" s="563"/>
      <c r="L6" s="109"/>
      <c r="M6" s="109"/>
      <c r="N6" s="109"/>
      <c r="O6" s="109"/>
      <c r="P6" s="109"/>
      <c r="Q6" s="109"/>
      <c r="R6" s="563"/>
      <c r="S6" s="563"/>
      <c r="T6" s="563"/>
      <c r="U6" s="563"/>
    </row>
    <row r="7" spans="1:32" s="232" customFormat="1" ht="18.75">
      <c r="A7" s="18"/>
      <c r="B7" s="1233" t="s">
        <v>11</v>
      </c>
      <c r="C7" s="1233"/>
      <c r="D7" s="1236" t="s">
        <v>89</v>
      </c>
      <c r="E7" s="1237"/>
      <c r="F7" s="1263" t="s">
        <v>12</v>
      </c>
      <c r="G7" s="1245" t="s">
        <v>60</v>
      </c>
      <c r="H7" s="1246"/>
      <c r="I7" s="1246"/>
      <c r="J7" s="1246"/>
      <c r="K7" s="1246"/>
      <c r="L7" s="1270" t="s">
        <v>86</v>
      </c>
      <c r="M7" s="1271"/>
      <c r="N7" s="1272"/>
      <c r="O7" s="1252" t="s">
        <v>85</v>
      </c>
      <c r="P7" s="1267" t="s">
        <v>347</v>
      </c>
      <c r="Q7" s="1249" t="s">
        <v>84</v>
      </c>
      <c r="R7" s="1240" t="s">
        <v>74</v>
      </c>
      <c r="S7" s="1241"/>
      <c r="T7" s="1241"/>
      <c r="U7" s="1242"/>
      <c r="V7" s="1261" t="s">
        <v>3</v>
      </c>
      <c r="W7" s="1262"/>
      <c r="X7" s="1262"/>
      <c r="Y7" s="1262"/>
      <c r="Z7" s="1262"/>
      <c r="AA7" s="1262"/>
      <c r="AB7" s="1262"/>
      <c r="AC7" s="1262"/>
      <c r="AD7" s="1262"/>
      <c r="AE7" s="19"/>
      <c r="AF7" s="19"/>
    </row>
    <row r="8" spans="1:32" s="232" customFormat="1" ht="37.5">
      <c r="A8" s="18"/>
      <c r="B8" s="1234"/>
      <c r="C8" s="1234"/>
      <c r="D8" s="1238"/>
      <c r="E8" s="1239"/>
      <c r="F8" s="1273"/>
      <c r="G8" s="1247"/>
      <c r="H8" s="1248"/>
      <c r="I8" s="1248"/>
      <c r="J8" s="1248"/>
      <c r="K8" s="1248"/>
      <c r="L8" s="1270"/>
      <c r="M8" s="1271"/>
      <c r="N8" s="1272"/>
      <c r="O8" s="1253"/>
      <c r="P8" s="1268"/>
      <c r="Q8" s="1250"/>
      <c r="R8" s="1243"/>
      <c r="S8" s="1243"/>
      <c r="T8" s="1243"/>
      <c r="U8" s="1244"/>
      <c r="V8" s="190" t="s">
        <v>13</v>
      </c>
      <c r="W8" s="195" t="s">
        <v>14</v>
      </c>
      <c r="X8" s="194" t="s">
        <v>15</v>
      </c>
      <c r="Y8" s="192" t="s">
        <v>17</v>
      </c>
      <c r="Z8" s="191" t="s">
        <v>18</v>
      </c>
      <c r="AA8" s="193" t="s">
        <v>19</v>
      </c>
      <c r="AB8" s="196" t="s">
        <v>20</v>
      </c>
      <c r="AC8" s="20" t="s">
        <v>21</v>
      </c>
      <c r="AD8" s="21" t="s">
        <v>23</v>
      </c>
      <c r="AE8" s="22" t="s">
        <v>16</v>
      </c>
      <c r="AF8" s="23" t="s">
        <v>22</v>
      </c>
    </row>
    <row r="9" spans="1:32" s="232" customFormat="1" ht="24" customHeight="1">
      <c r="A9" s="18"/>
      <c r="B9" s="1234"/>
      <c r="C9" s="1234"/>
      <c r="D9" s="1263" t="s">
        <v>0</v>
      </c>
      <c r="E9" s="1263" t="s">
        <v>1</v>
      </c>
      <c r="F9" s="1273"/>
      <c r="G9" s="1265">
        <v>1</v>
      </c>
      <c r="H9" s="1265">
        <v>2</v>
      </c>
      <c r="I9" s="1265">
        <v>3</v>
      </c>
      <c r="J9" s="1265">
        <v>4</v>
      </c>
      <c r="K9" s="1245">
        <v>5</v>
      </c>
      <c r="L9" s="1277" t="s">
        <v>58</v>
      </c>
      <c r="M9" s="1279" t="s">
        <v>26</v>
      </c>
      <c r="N9" s="1280" t="s">
        <v>27</v>
      </c>
      <c r="O9" s="1253"/>
      <c r="P9" s="1268"/>
      <c r="Q9" s="1250"/>
      <c r="R9" s="1281" t="s">
        <v>24</v>
      </c>
      <c r="S9" s="1283" t="s">
        <v>25</v>
      </c>
      <c r="T9" s="1255" t="s">
        <v>61</v>
      </c>
      <c r="U9" s="1259" t="s">
        <v>62</v>
      </c>
      <c r="V9" s="1257" t="s">
        <v>25</v>
      </c>
      <c r="W9" s="1257" t="s">
        <v>25</v>
      </c>
      <c r="X9" s="1257" t="s">
        <v>25</v>
      </c>
      <c r="Y9" s="1257" t="s">
        <v>25</v>
      </c>
      <c r="Z9" s="1257" t="s">
        <v>25</v>
      </c>
      <c r="AA9" s="1257" t="s">
        <v>25</v>
      </c>
      <c r="AB9" s="1257" t="s">
        <v>25</v>
      </c>
      <c r="AC9" s="1257" t="s">
        <v>25</v>
      </c>
      <c r="AD9" s="1275" t="s">
        <v>25</v>
      </c>
      <c r="AE9" s="1257" t="s">
        <v>25</v>
      </c>
      <c r="AF9" s="1257" t="s">
        <v>25</v>
      </c>
    </row>
    <row r="10" spans="1:32" s="232" customFormat="1" ht="31.5" customHeight="1">
      <c r="A10" s="18"/>
      <c r="B10" s="1235"/>
      <c r="C10" s="1235"/>
      <c r="D10" s="1264"/>
      <c r="E10" s="1264"/>
      <c r="F10" s="1264"/>
      <c r="G10" s="1266"/>
      <c r="H10" s="1266"/>
      <c r="I10" s="1266"/>
      <c r="J10" s="1266"/>
      <c r="K10" s="1247"/>
      <c r="L10" s="1278"/>
      <c r="M10" s="1279"/>
      <c r="N10" s="1280"/>
      <c r="O10" s="1254"/>
      <c r="P10" s="1269"/>
      <c r="Q10" s="1251"/>
      <c r="R10" s="1282"/>
      <c r="S10" s="1284"/>
      <c r="T10" s="1256"/>
      <c r="U10" s="1260"/>
      <c r="V10" s="1258"/>
      <c r="W10" s="1258"/>
      <c r="X10" s="1258"/>
      <c r="Y10" s="1258"/>
      <c r="Z10" s="1258"/>
      <c r="AA10" s="1258"/>
      <c r="AB10" s="1258"/>
      <c r="AC10" s="1258"/>
      <c r="AD10" s="1276"/>
      <c r="AE10" s="1258"/>
      <c r="AF10" s="1258"/>
    </row>
    <row r="11" spans="1:32" s="181" customFormat="1" ht="49.5" customHeight="1" thickBot="1">
      <c r="A11" s="176"/>
      <c r="B11" s="1285" t="s">
        <v>94</v>
      </c>
      <c r="C11" s="1286"/>
      <c r="D11" s="1286"/>
      <c r="E11" s="1287"/>
      <c r="F11" s="516">
        <v>25</v>
      </c>
      <c r="G11" s="516"/>
      <c r="H11" s="516"/>
      <c r="I11" s="516"/>
      <c r="J11" s="516"/>
      <c r="K11" s="517"/>
      <c r="L11" s="518"/>
      <c r="M11" s="519"/>
      <c r="N11" s="520">
        <f>SUM(N12:N27)</f>
        <v>1.0957142857142859</v>
      </c>
      <c r="O11" s="521"/>
      <c r="P11" s="522"/>
      <c r="Q11" s="523"/>
      <c r="R11" s="207"/>
      <c r="S11" s="207"/>
      <c r="T11" s="207"/>
      <c r="U11" s="207"/>
      <c r="V11" s="207"/>
      <c r="W11" s="207"/>
      <c r="X11" s="207"/>
      <c r="Y11" s="207"/>
      <c r="Z11" s="207"/>
      <c r="AA11" s="207"/>
      <c r="AB11" s="207"/>
      <c r="AC11" s="207"/>
      <c r="AD11" s="207"/>
      <c r="AE11" s="208"/>
      <c r="AF11" s="209"/>
    </row>
    <row r="12" spans="1:32" s="9" customFormat="1" ht="352.5" customHeight="1" thickTop="1">
      <c r="A12" s="24">
        <v>16</v>
      </c>
      <c r="B12" s="491">
        <v>1</v>
      </c>
      <c r="C12" s="492" t="s">
        <v>331</v>
      </c>
      <c r="D12" s="493" t="s">
        <v>2</v>
      </c>
      <c r="E12" s="493">
        <v>25</v>
      </c>
      <c r="F12" s="493">
        <v>4</v>
      </c>
      <c r="G12" s="494">
        <v>5</v>
      </c>
      <c r="H12" s="494">
        <v>10</v>
      </c>
      <c r="I12" s="494">
        <v>15</v>
      </c>
      <c r="J12" s="494">
        <v>20</v>
      </c>
      <c r="K12" s="495">
        <v>25</v>
      </c>
      <c r="L12" s="612">
        <v>26.62</v>
      </c>
      <c r="M12" s="613">
        <v>5</v>
      </c>
      <c r="N12" s="614">
        <f>M12*F12/100</f>
        <v>0.2</v>
      </c>
      <c r="O12" s="606" t="s">
        <v>358</v>
      </c>
      <c r="P12" s="496" t="s">
        <v>394</v>
      </c>
      <c r="Q12" s="497" t="s">
        <v>359</v>
      </c>
      <c r="R12" s="197">
        <v>15.222222222222221</v>
      </c>
      <c r="S12" s="151">
        <f>SUM(V12:AD12)/9</f>
        <v>8.1111111111111107</v>
      </c>
      <c r="T12" s="63">
        <v>3.65</v>
      </c>
      <c r="U12" s="64">
        <v>0.14599999999999999</v>
      </c>
      <c r="V12" s="124">
        <v>0</v>
      </c>
      <c r="W12" s="92">
        <v>0</v>
      </c>
      <c r="X12" s="119">
        <v>0</v>
      </c>
      <c r="Y12" s="148">
        <v>0</v>
      </c>
      <c r="Z12" s="149">
        <v>25</v>
      </c>
      <c r="AA12" s="149">
        <v>30</v>
      </c>
      <c r="AB12" s="129">
        <v>10</v>
      </c>
      <c r="AC12" s="112">
        <v>0</v>
      </c>
      <c r="AD12" s="150">
        <v>8</v>
      </c>
      <c r="AE12" s="44"/>
      <c r="AF12" s="45"/>
    </row>
    <row r="13" spans="1:32" s="9" customFormat="1" ht="105">
      <c r="A13" s="24">
        <v>17</v>
      </c>
      <c r="B13" s="554">
        <v>2</v>
      </c>
      <c r="C13" s="555" t="s">
        <v>39</v>
      </c>
      <c r="D13" s="556" t="s">
        <v>40</v>
      </c>
      <c r="E13" s="556">
        <v>2</v>
      </c>
      <c r="F13" s="556">
        <v>3</v>
      </c>
      <c r="G13" s="615" t="s">
        <v>63</v>
      </c>
      <c r="H13" s="615" t="s">
        <v>63</v>
      </c>
      <c r="I13" s="615">
        <v>1</v>
      </c>
      <c r="J13" s="615" t="s">
        <v>63</v>
      </c>
      <c r="K13" s="616">
        <v>2</v>
      </c>
      <c r="L13" s="617">
        <v>2</v>
      </c>
      <c r="M13" s="618">
        <v>5</v>
      </c>
      <c r="N13" s="619">
        <f>M13*F13/100</f>
        <v>0.15</v>
      </c>
      <c r="O13" s="620">
        <v>3</v>
      </c>
      <c r="P13" s="621" t="s">
        <v>97</v>
      </c>
      <c r="Q13" s="618"/>
      <c r="R13" s="171">
        <v>5</v>
      </c>
      <c r="S13" s="140">
        <f>SUM(V13:AD13)</f>
        <v>2</v>
      </c>
      <c r="T13" s="61">
        <v>5</v>
      </c>
      <c r="U13" s="65">
        <v>0.15</v>
      </c>
      <c r="V13" s="97"/>
      <c r="W13" s="97"/>
      <c r="X13" s="97"/>
      <c r="Y13" s="139">
        <v>1</v>
      </c>
      <c r="Z13" s="97"/>
      <c r="AA13" s="92">
        <v>1</v>
      </c>
      <c r="AB13" s="147">
        <v>0</v>
      </c>
      <c r="AC13" s="97"/>
      <c r="AD13" s="96">
        <v>0</v>
      </c>
      <c r="AE13" s="44"/>
      <c r="AF13" s="45"/>
    </row>
    <row r="14" spans="1:32" s="9" customFormat="1" ht="42">
      <c r="A14" s="24">
        <v>18</v>
      </c>
      <c r="B14" s="395">
        <v>3</v>
      </c>
      <c r="C14" s="311" t="s">
        <v>41</v>
      </c>
      <c r="D14" s="312" t="s">
        <v>42</v>
      </c>
      <c r="E14" s="312">
        <v>210</v>
      </c>
      <c r="F14" s="312">
        <v>3</v>
      </c>
      <c r="G14" s="456">
        <v>42</v>
      </c>
      <c r="H14" s="456">
        <v>84</v>
      </c>
      <c r="I14" s="456">
        <v>126</v>
      </c>
      <c r="J14" s="456">
        <v>168</v>
      </c>
      <c r="K14" s="457">
        <v>210</v>
      </c>
      <c r="L14" s="484">
        <v>2</v>
      </c>
      <c r="M14" s="410">
        <f>(((L14-0)*100)/42) /100</f>
        <v>4.7619047619047616E-2</v>
      </c>
      <c r="N14" s="411">
        <f>M14*F14/100</f>
        <v>1.4285714285714286E-3</v>
      </c>
      <c r="O14" s="602">
        <v>2</v>
      </c>
      <c r="P14" s="412" t="s">
        <v>360</v>
      </c>
      <c r="Q14" s="604"/>
      <c r="R14" s="198">
        <v>15</v>
      </c>
      <c r="S14" s="146">
        <f>SUM(V14:AD14)</f>
        <v>1</v>
      </c>
      <c r="T14" s="67"/>
      <c r="U14" s="68"/>
      <c r="V14" s="160">
        <v>0</v>
      </c>
      <c r="W14" s="97"/>
      <c r="X14" s="42">
        <v>0</v>
      </c>
      <c r="Y14" s="123">
        <v>0</v>
      </c>
      <c r="Z14" s="47">
        <v>1</v>
      </c>
      <c r="AA14" s="97"/>
      <c r="AB14" s="121">
        <v>0</v>
      </c>
      <c r="AC14" s="97"/>
      <c r="AD14" s="123">
        <v>0</v>
      </c>
      <c r="AE14" s="44"/>
      <c r="AF14" s="45"/>
    </row>
    <row r="15" spans="1:32" s="9" customFormat="1" ht="309.75" customHeight="1">
      <c r="A15" s="24">
        <v>19</v>
      </c>
      <c r="B15" s="390">
        <v>4</v>
      </c>
      <c r="C15" s="391" t="s">
        <v>59</v>
      </c>
      <c r="D15" s="353" t="s">
        <v>43</v>
      </c>
      <c r="E15" s="353">
        <v>100</v>
      </c>
      <c r="F15" s="353">
        <v>3</v>
      </c>
      <c r="G15" s="402">
        <v>20</v>
      </c>
      <c r="H15" s="402">
        <v>40</v>
      </c>
      <c r="I15" s="402">
        <v>60</v>
      </c>
      <c r="J15" s="622">
        <v>80</v>
      </c>
      <c r="K15" s="623">
        <v>100</v>
      </c>
      <c r="L15" s="463">
        <v>437</v>
      </c>
      <c r="M15" s="624">
        <v>5</v>
      </c>
      <c r="N15" s="453">
        <f>M15*F15/100</f>
        <v>0.15</v>
      </c>
      <c r="O15" s="625">
        <v>3</v>
      </c>
      <c r="P15" s="404" t="s">
        <v>389</v>
      </c>
      <c r="Q15" s="626"/>
      <c r="R15" s="199">
        <v>186</v>
      </c>
      <c r="S15" s="143">
        <f>SUM(V15:AD15)</f>
        <v>102</v>
      </c>
      <c r="T15" s="69">
        <v>0.8</v>
      </c>
      <c r="U15" s="70">
        <v>2.4000000000000004E-2</v>
      </c>
      <c r="V15" s="144">
        <v>20</v>
      </c>
      <c r="W15" s="119">
        <v>10</v>
      </c>
      <c r="X15" s="119">
        <v>0</v>
      </c>
      <c r="Y15" s="145">
        <v>10</v>
      </c>
      <c r="Z15" s="139">
        <v>6</v>
      </c>
      <c r="AA15" s="92">
        <v>30</v>
      </c>
      <c r="AB15" s="121">
        <v>0</v>
      </c>
      <c r="AC15" s="95">
        <v>0</v>
      </c>
      <c r="AD15" s="96">
        <v>26</v>
      </c>
      <c r="AE15" s="44"/>
      <c r="AF15" s="45"/>
    </row>
    <row r="16" spans="1:32" s="9" customFormat="1">
      <c r="A16" s="24"/>
      <c r="B16" s="395"/>
      <c r="C16" s="311"/>
      <c r="D16" s="312"/>
      <c r="E16" s="312"/>
      <c r="F16" s="312"/>
      <c r="G16" s="456"/>
      <c r="H16" s="456"/>
      <c r="I16" s="456"/>
      <c r="J16" s="486"/>
      <c r="K16" s="487"/>
      <c r="L16" s="595"/>
      <c r="M16" s="596"/>
      <c r="N16" s="597"/>
      <c r="O16" s="598"/>
      <c r="P16" s="412" t="s">
        <v>361</v>
      </c>
      <c r="Q16" s="544"/>
      <c r="R16" s="467"/>
      <c r="S16" s="468"/>
      <c r="T16" s="469"/>
      <c r="U16" s="470"/>
      <c r="V16" s="471"/>
      <c r="W16" s="139"/>
      <c r="X16" s="119"/>
      <c r="Y16" s="472"/>
      <c r="Z16" s="139"/>
      <c r="AA16" s="92"/>
      <c r="AB16" s="121"/>
      <c r="AC16" s="131"/>
      <c r="AD16" s="96"/>
      <c r="AE16" s="44"/>
      <c r="AF16" s="45"/>
    </row>
    <row r="17" spans="1:32" s="9" customFormat="1" ht="105">
      <c r="A17" s="24"/>
      <c r="B17" s="395"/>
      <c r="C17" s="311"/>
      <c r="D17" s="312"/>
      <c r="E17" s="312"/>
      <c r="F17" s="312"/>
      <c r="G17" s="456"/>
      <c r="H17" s="456"/>
      <c r="I17" s="456"/>
      <c r="J17" s="486"/>
      <c r="K17" s="487"/>
      <c r="L17" s="595"/>
      <c r="M17" s="596"/>
      <c r="N17" s="597"/>
      <c r="O17" s="598"/>
      <c r="P17" s="412" t="s">
        <v>362</v>
      </c>
      <c r="Q17" s="544"/>
      <c r="R17" s="467"/>
      <c r="S17" s="468"/>
      <c r="T17" s="469"/>
      <c r="U17" s="470"/>
      <c r="V17" s="471"/>
      <c r="W17" s="139"/>
      <c r="X17" s="119"/>
      <c r="Y17" s="472"/>
      <c r="Z17" s="139"/>
      <c r="AA17" s="92"/>
      <c r="AB17" s="121"/>
      <c r="AC17" s="131"/>
      <c r="AD17" s="96"/>
      <c r="AE17" s="44"/>
      <c r="AF17" s="45"/>
    </row>
    <row r="18" spans="1:32" s="9" customFormat="1" ht="84">
      <c r="A18" s="24"/>
      <c r="B18" s="395"/>
      <c r="C18" s="311"/>
      <c r="D18" s="312"/>
      <c r="E18" s="312"/>
      <c r="F18" s="312"/>
      <c r="G18" s="456"/>
      <c r="H18" s="456"/>
      <c r="I18" s="456"/>
      <c r="J18" s="486"/>
      <c r="K18" s="487"/>
      <c r="L18" s="595"/>
      <c r="M18" s="596"/>
      <c r="N18" s="597"/>
      <c r="O18" s="598"/>
      <c r="P18" s="412" t="s">
        <v>363</v>
      </c>
      <c r="Q18" s="544"/>
      <c r="R18" s="467"/>
      <c r="S18" s="468"/>
      <c r="T18" s="469"/>
      <c r="U18" s="470"/>
      <c r="V18" s="471"/>
      <c r="W18" s="139"/>
      <c r="X18" s="119"/>
      <c r="Y18" s="472"/>
      <c r="Z18" s="139"/>
      <c r="AA18" s="92"/>
      <c r="AB18" s="121"/>
      <c r="AC18" s="131"/>
      <c r="AD18" s="96"/>
      <c r="AE18" s="44"/>
      <c r="AF18" s="45"/>
    </row>
    <row r="19" spans="1:32" s="9" customFormat="1" ht="173.25" customHeight="1">
      <c r="A19" s="24"/>
      <c r="B19" s="399"/>
      <c r="C19" s="319"/>
      <c r="D19" s="320"/>
      <c r="E19" s="320"/>
      <c r="F19" s="320"/>
      <c r="G19" s="459"/>
      <c r="H19" s="459"/>
      <c r="I19" s="459"/>
      <c r="J19" s="464"/>
      <c r="K19" s="465"/>
      <c r="L19" s="599"/>
      <c r="M19" s="600"/>
      <c r="N19" s="550"/>
      <c r="O19" s="601"/>
      <c r="P19" s="417" t="s">
        <v>364</v>
      </c>
      <c r="Q19" s="466"/>
      <c r="R19" s="603"/>
      <c r="S19" s="468"/>
      <c r="T19" s="469"/>
      <c r="U19" s="470"/>
      <c r="V19" s="471"/>
      <c r="W19" s="139"/>
      <c r="X19" s="119"/>
      <c r="Y19" s="472"/>
      <c r="Z19" s="139"/>
      <c r="AA19" s="92"/>
      <c r="AB19" s="121"/>
      <c r="AC19" s="131"/>
      <c r="AD19" s="96"/>
      <c r="AE19" s="44"/>
      <c r="AF19" s="45"/>
    </row>
    <row r="20" spans="1:32" s="9" customFormat="1" ht="192.75" customHeight="1">
      <c r="A20" s="24"/>
      <c r="B20" s="399"/>
      <c r="C20" s="319"/>
      <c r="D20" s="320"/>
      <c r="E20" s="320"/>
      <c r="F20" s="320"/>
      <c r="G20" s="459"/>
      <c r="H20" s="459"/>
      <c r="I20" s="459"/>
      <c r="J20" s="464"/>
      <c r="K20" s="465"/>
      <c r="L20" s="599"/>
      <c r="M20" s="600"/>
      <c r="N20" s="550"/>
      <c r="O20" s="601"/>
      <c r="P20" s="417" t="s">
        <v>365</v>
      </c>
      <c r="Q20" s="466"/>
      <c r="R20" s="467"/>
      <c r="S20" s="468"/>
      <c r="T20" s="469"/>
      <c r="U20" s="470"/>
      <c r="V20" s="471"/>
      <c r="W20" s="139"/>
      <c r="X20" s="119"/>
      <c r="Y20" s="472"/>
      <c r="Z20" s="139"/>
      <c r="AA20" s="92"/>
      <c r="AB20" s="121"/>
      <c r="AC20" s="131"/>
      <c r="AD20" s="96"/>
      <c r="AE20" s="44"/>
      <c r="AF20" s="45"/>
    </row>
    <row r="21" spans="1:32" s="9" customFormat="1" ht="244.5" customHeight="1">
      <c r="A21" s="24">
        <v>20</v>
      </c>
      <c r="B21" s="554">
        <v>5</v>
      </c>
      <c r="C21" s="555" t="s">
        <v>334</v>
      </c>
      <c r="D21" s="556" t="s">
        <v>44</v>
      </c>
      <c r="E21" s="556">
        <v>10</v>
      </c>
      <c r="F21" s="556">
        <v>4</v>
      </c>
      <c r="G21" s="615">
        <v>2</v>
      </c>
      <c r="H21" s="615">
        <v>4</v>
      </c>
      <c r="I21" s="615">
        <v>6</v>
      </c>
      <c r="J21" s="615">
        <v>8</v>
      </c>
      <c r="K21" s="616">
        <v>10</v>
      </c>
      <c r="L21" s="617">
        <v>16</v>
      </c>
      <c r="M21" s="698">
        <v>5</v>
      </c>
      <c r="N21" s="619">
        <f>M21*F21/100</f>
        <v>0.2</v>
      </c>
      <c r="O21" s="705" t="s">
        <v>358</v>
      </c>
      <c r="P21" s="547" t="s">
        <v>366</v>
      </c>
      <c r="Q21" s="706"/>
      <c r="R21" s="200">
        <v>31</v>
      </c>
      <c r="S21" s="142">
        <f>SUM(V21:AD21)</f>
        <v>5</v>
      </c>
      <c r="T21" s="71">
        <v>5</v>
      </c>
      <c r="U21" s="72">
        <v>0.2</v>
      </c>
      <c r="V21" s="97"/>
      <c r="W21" s="97"/>
      <c r="X21" s="119">
        <v>0</v>
      </c>
      <c r="Y21" s="124">
        <v>0</v>
      </c>
      <c r="Z21" s="139">
        <v>1</v>
      </c>
      <c r="AA21" s="92">
        <v>2</v>
      </c>
      <c r="AB21" s="92">
        <v>0</v>
      </c>
      <c r="AC21" s="97"/>
      <c r="AD21" s="96">
        <v>2</v>
      </c>
      <c r="AE21" s="44"/>
      <c r="AF21" s="45"/>
    </row>
    <row r="22" spans="1:32" s="9" customFormat="1" ht="381.75" customHeight="1">
      <c r="A22" s="24"/>
      <c r="B22" s="554"/>
      <c r="C22" s="555"/>
      <c r="D22" s="556"/>
      <c r="E22" s="556"/>
      <c r="F22" s="556"/>
      <c r="G22" s="615"/>
      <c r="H22" s="615"/>
      <c r="I22" s="615"/>
      <c r="J22" s="615"/>
      <c r="K22" s="616"/>
      <c r="L22" s="707"/>
      <c r="M22" s="708"/>
      <c r="N22" s="557"/>
      <c r="O22" s="705"/>
      <c r="P22" s="547" t="s">
        <v>395</v>
      </c>
      <c r="Q22" s="709"/>
      <c r="R22" s="200"/>
      <c r="S22" s="142"/>
      <c r="T22" s="71"/>
      <c r="U22" s="72"/>
      <c r="V22" s="97"/>
      <c r="W22" s="97"/>
      <c r="X22" s="119"/>
      <c r="Y22" s="255"/>
      <c r="Z22" s="139"/>
      <c r="AA22" s="485"/>
      <c r="AB22" s="92"/>
      <c r="AC22" s="97"/>
      <c r="AD22" s="96"/>
      <c r="AE22" s="44"/>
      <c r="AF22" s="45"/>
    </row>
    <row r="23" spans="1:32" s="9" customFormat="1" ht="289.5" customHeight="1">
      <c r="A23" s="24"/>
      <c r="B23" s="554"/>
      <c r="C23" s="555"/>
      <c r="D23" s="556"/>
      <c r="E23" s="556"/>
      <c r="F23" s="556"/>
      <c r="G23" s="615"/>
      <c r="H23" s="615"/>
      <c r="I23" s="615"/>
      <c r="J23" s="615"/>
      <c r="K23" s="616"/>
      <c r="L23" s="711"/>
      <c r="M23" s="712"/>
      <c r="N23" s="713"/>
      <c r="O23" s="714"/>
      <c r="P23" s="547" t="s">
        <v>396</v>
      </c>
      <c r="Q23" s="710"/>
      <c r="R23" s="200"/>
      <c r="S23" s="142"/>
      <c r="T23" s="71"/>
      <c r="U23" s="72"/>
      <c r="V23" s="97"/>
      <c r="W23" s="97"/>
      <c r="X23" s="119"/>
      <c r="Y23" s="255"/>
      <c r="Z23" s="139"/>
      <c r="AA23" s="485"/>
      <c r="AB23" s="92"/>
      <c r="AC23" s="97"/>
      <c r="AD23" s="96"/>
      <c r="AE23" s="44"/>
      <c r="AF23" s="45"/>
    </row>
    <row r="24" spans="1:32" s="9" customFormat="1" ht="173.25" customHeight="1">
      <c r="A24" s="24"/>
      <c r="B24" s="395"/>
      <c r="C24" s="311"/>
      <c r="D24" s="312"/>
      <c r="E24" s="312"/>
      <c r="F24" s="312"/>
      <c r="G24" s="456"/>
      <c r="H24" s="456"/>
      <c r="I24" s="456"/>
      <c r="J24" s="456"/>
      <c r="K24" s="457"/>
      <c r="L24" s="595"/>
      <c r="M24" s="415"/>
      <c r="N24" s="597"/>
      <c r="O24" s="627"/>
      <c r="P24" s="412" t="s">
        <v>397</v>
      </c>
      <c r="Q24" s="544"/>
      <c r="R24" s="200"/>
      <c r="S24" s="142"/>
      <c r="T24" s="71"/>
      <c r="U24" s="72"/>
      <c r="V24" s="97"/>
      <c r="W24" s="97"/>
      <c r="X24" s="119"/>
      <c r="Y24" s="255"/>
      <c r="Z24" s="139"/>
      <c r="AA24" s="485"/>
      <c r="AB24" s="92"/>
      <c r="AC24" s="97"/>
      <c r="AD24" s="96"/>
      <c r="AE24" s="44"/>
      <c r="AF24" s="45"/>
    </row>
    <row r="25" spans="1:32" s="10" customFormat="1" ht="342" customHeight="1">
      <c r="A25" s="48">
        <v>21</v>
      </c>
      <c r="B25" s="390">
        <v>6</v>
      </c>
      <c r="C25" s="391" t="s">
        <v>333</v>
      </c>
      <c r="D25" s="353" t="s">
        <v>44</v>
      </c>
      <c r="E25" s="353">
        <v>70</v>
      </c>
      <c r="F25" s="353">
        <v>2</v>
      </c>
      <c r="G25" s="402">
        <v>14</v>
      </c>
      <c r="H25" s="402">
        <v>28</v>
      </c>
      <c r="I25" s="402">
        <v>42</v>
      </c>
      <c r="J25" s="402">
        <v>56</v>
      </c>
      <c r="K25" s="403">
        <v>70</v>
      </c>
      <c r="L25" s="611">
        <v>66</v>
      </c>
      <c r="M25" s="609">
        <f>((((L25-56)*100)/14) /100)+4</f>
        <v>4.7142857142857144</v>
      </c>
      <c r="N25" s="610">
        <f>M25*F25/100</f>
        <v>9.4285714285714292E-2</v>
      </c>
      <c r="O25" s="594">
        <v>2</v>
      </c>
      <c r="P25" s="404" t="s">
        <v>367</v>
      </c>
      <c r="Q25" s="462"/>
      <c r="R25" s="171">
        <v>24</v>
      </c>
      <c r="S25" s="140">
        <f>SUM(V25:AD25)</f>
        <v>2</v>
      </c>
      <c r="T25" s="61"/>
      <c r="U25" s="65"/>
      <c r="V25" s="92">
        <v>1</v>
      </c>
      <c r="W25" s="92">
        <v>0</v>
      </c>
      <c r="X25" s="119">
        <v>0</v>
      </c>
      <c r="Y25" s="96">
        <v>0</v>
      </c>
      <c r="Z25" s="92">
        <v>1</v>
      </c>
      <c r="AA25" s="131">
        <v>0</v>
      </c>
      <c r="AB25" s="92">
        <v>0</v>
      </c>
      <c r="AC25" s="97"/>
      <c r="AD25" s="96">
        <v>0</v>
      </c>
      <c r="AE25" s="44"/>
      <c r="AF25" s="45"/>
    </row>
    <row r="26" spans="1:32" ht="345" customHeight="1">
      <c r="A26" s="52">
        <v>22</v>
      </c>
      <c r="B26" s="554">
        <v>7</v>
      </c>
      <c r="C26" s="555" t="s">
        <v>80</v>
      </c>
      <c r="D26" s="556" t="s">
        <v>2</v>
      </c>
      <c r="E26" s="556">
        <v>10</v>
      </c>
      <c r="F26" s="556">
        <v>3</v>
      </c>
      <c r="G26" s="615">
        <v>2</v>
      </c>
      <c r="H26" s="615">
        <v>4</v>
      </c>
      <c r="I26" s="615">
        <v>6</v>
      </c>
      <c r="J26" s="615">
        <v>8</v>
      </c>
      <c r="K26" s="616">
        <v>10</v>
      </c>
      <c r="L26" s="715">
        <v>10.11</v>
      </c>
      <c r="M26" s="698">
        <v>5</v>
      </c>
      <c r="N26" s="619">
        <f>M26*F26/100</f>
        <v>0.15</v>
      </c>
      <c r="O26" s="705" t="s">
        <v>358</v>
      </c>
      <c r="P26" s="716" t="s">
        <v>392</v>
      </c>
      <c r="Q26" s="717" t="s">
        <v>391</v>
      </c>
      <c r="R26" s="170">
        <v>7.166666666666667</v>
      </c>
      <c r="S26" s="141">
        <f>SUM(V26:AD26)/6</f>
        <v>3.3333333333333335</v>
      </c>
      <c r="T26" s="61">
        <v>0.5</v>
      </c>
      <c r="U26" s="73">
        <v>1.4999999999999999E-2</v>
      </c>
      <c r="V26" s="128">
        <v>5</v>
      </c>
      <c r="W26" s="97"/>
      <c r="X26" s="97"/>
      <c r="Y26" s="110">
        <v>5</v>
      </c>
      <c r="Z26" s="139">
        <v>0</v>
      </c>
      <c r="AA26" s="119">
        <v>10</v>
      </c>
      <c r="AB26" s="92">
        <v>0</v>
      </c>
      <c r="AC26" s="97"/>
      <c r="AD26" s="96">
        <v>0</v>
      </c>
      <c r="AE26" s="44"/>
      <c r="AF26" s="45"/>
    </row>
    <row r="27" spans="1:32" ht="84">
      <c r="A27" s="52">
        <v>23</v>
      </c>
      <c r="B27" s="554">
        <v>8</v>
      </c>
      <c r="C27" s="555" t="s">
        <v>368</v>
      </c>
      <c r="D27" s="556" t="s">
        <v>45</v>
      </c>
      <c r="E27" s="556">
        <v>12</v>
      </c>
      <c r="F27" s="556">
        <v>3</v>
      </c>
      <c r="G27" s="615">
        <v>2</v>
      </c>
      <c r="H27" s="615">
        <v>4</v>
      </c>
      <c r="I27" s="615">
        <v>6</v>
      </c>
      <c r="J27" s="615">
        <v>8</v>
      </c>
      <c r="K27" s="616">
        <v>12</v>
      </c>
      <c r="L27" s="617">
        <v>15</v>
      </c>
      <c r="M27" s="618">
        <v>5</v>
      </c>
      <c r="N27" s="619">
        <f>M27*F27/100</f>
        <v>0.15</v>
      </c>
      <c r="O27" s="620">
        <v>3</v>
      </c>
      <c r="P27" s="704" t="s">
        <v>369</v>
      </c>
      <c r="Q27" s="710"/>
      <c r="R27" s="201">
        <v>15</v>
      </c>
      <c r="S27" s="62">
        <f>SUM(V27:AD27)</f>
        <v>12</v>
      </c>
      <c r="T27" s="74">
        <v>5</v>
      </c>
      <c r="U27" s="75">
        <v>0.15</v>
      </c>
      <c r="V27" s="134">
        <v>1</v>
      </c>
      <c r="W27" s="97"/>
      <c r="X27" s="119">
        <v>0</v>
      </c>
      <c r="Y27" s="135">
        <v>1</v>
      </c>
      <c r="Z27" s="92">
        <v>3</v>
      </c>
      <c r="AA27" s="119">
        <v>5</v>
      </c>
      <c r="AB27" s="136">
        <v>0</v>
      </c>
      <c r="AC27" s="137">
        <v>0</v>
      </c>
      <c r="AD27" s="96">
        <v>2</v>
      </c>
      <c r="AE27" s="44"/>
      <c r="AF27" s="45"/>
    </row>
    <row r="28" spans="1:32">
      <c r="P28" s="90">
        <v>8</v>
      </c>
    </row>
  </sheetData>
  <mergeCells count="39">
    <mergeCell ref="B11:E11"/>
    <mergeCell ref="AA9:AA10"/>
    <mergeCell ref="AB9:AB10"/>
    <mergeCell ref="AC9:AC10"/>
    <mergeCell ref="AD9:AD10"/>
    <mergeCell ref="L9:L10"/>
    <mergeCell ref="M9:M10"/>
    <mergeCell ref="N9:N10"/>
    <mergeCell ref="R9:R10"/>
    <mergeCell ref="S9:S10"/>
    <mergeCell ref="V7:AD7"/>
    <mergeCell ref="D9:D10"/>
    <mergeCell ref="E9:E10"/>
    <mergeCell ref="G9:G10"/>
    <mergeCell ref="H9:H10"/>
    <mergeCell ref="I9:I10"/>
    <mergeCell ref="J9:J10"/>
    <mergeCell ref="P7:P10"/>
    <mergeCell ref="L7:N8"/>
    <mergeCell ref="F7:F10"/>
    <mergeCell ref="K9:K10"/>
    <mergeCell ref="AE9:AE10"/>
    <mergeCell ref="AF9:AF10"/>
    <mergeCell ref="U9:U10"/>
    <mergeCell ref="V9:V10"/>
    <mergeCell ref="W9:W10"/>
    <mergeCell ref="X9:X10"/>
    <mergeCell ref="Y9:Y10"/>
    <mergeCell ref="Z9:Z10"/>
    <mergeCell ref="B1:Q1"/>
    <mergeCell ref="B2:Q2"/>
    <mergeCell ref="M3:N3"/>
    <mergeCell ref="B7:C10"/>
    <mergeCell ref="D7:E8"/>
    <mergeCell ref="R7:U8"/>
    <mergeCell ref="G7:K8"/>
    <mergeCell ref="Q7:Q10"/>
    <mergeCell ref="O7:O10"/>
    <mergeCell ref="T9:T10"/>
  </mergeCells>
  <printOptions horizontalCentered="1"/>
  <pageMargins left="0.43307086614173229" right="0.55118110236220474" top="0.47244094488188981" bottom="0.47244094488188981" header="0.31496062992125984" footer="0.19685039370078741"/>
  <pageSetup paperSize="9" scale="68" firstPageNumber="18" orientation="landscape" useFirstPageNumber="1" r:id="rId1"/>
  <headerFooter>
    <oddFooter>&amp;C&amp;"TH SarabunPSK,Regular"&amp;16 &amp;20&amp;P</oddFooter>
  </headerFooter>
  <rowBreaks count="1" manualBreakCount="1">
    <brk id="25" min="1" max="16" man="1"/>
  </rowBreaks>
  <drawing r:id="rId2"/>
</worksheet>
</file>

<file path=xl/worksheets/sheet3.xml><?xml version="1.0" encoding="utf-8"?>
<worksheet xmlns="http://schemas.openxmlformats.org/spreadsheetml/2006/main" xmlns:r="http://schemas.openxmlformats.org/officeDocument/2006/relationships">
  <sheetPr>
    <tabColor rgb="FF00B0F0"/>
  </sheetPr>
  <dimension ref="A1:AF28"/>
  <sheetViews>
    <sheetView view="pageBreakPreview" topLeftCell="A13" zoomScale="70" zoomScaleNormal="100" zoomScaleSheetLayoutView="70" workbookViewId="0">
      <selection activeCell="V14" sqref="V14"/>
    </sheetView>
  </sheetViews>
  <sheetFormatPr defaultColWidth="10.42578125" defaultRowHeight="21"/>
  <cols>
    <col min="1" max="1" width="3.28515625" style="4" bestFit="1" customWidth="1"/>
    <col min="2" max="2" width="3.7109375" style="4" customWidth="1"/>
    <col min="3" max="3" width="42.5703125" style="6" customWidth="1"/>
    <col min="4" max="4" width="9" style="6" customWidth="1"/>
    <col min="5" max="5" width="10.42578125" style="6" customWidth="1"/>
    <col min="6" max="6" width="6.5703125" style="6" customWidth="1"/>
    <col min="7" max="7" width="4.85546875" style="6" hidden="1" customWidth="1"/>
    <col min="8" max="11" width="6.140625" style="6" hidden="1" customWidth="1"/>
    <col min="12" max="12" width="8.7109375" style="90" bestFit="1" customWidth="1"/>
    <col min="13" max="13" width="8.28515625" style="90" bestFit="1" customWidth="1"/>
    <col min="14" max="14" width="10" style="90" customWidth="1"/>
    <col min="15" max="15" width="6.140625" style="90" bestFit="1" customWidth="1"/>
    <col min="16" max="16" width="46.140625" style="90" customWidth="1"/>
    <col min="17" max="17" width="30.28515625" style="90" customWidth="1"/>
    <col min="18" max="18" width="7.7109375" style="6" customWidth="1"/>
    <col min="19" max="19" width="8" style="6" customWidth="1"/>
    <col min="20" max="20" width="8.7109375" style="6" hidden="1" customWidth="1"/>
    <col min="21" max="21" width="8.42578125" style="6" hidden="1" customWidth="1"/>
    <col min="22" max="22" width="16.140625" style="6" customWidth="1"/>
    <col min="23" max="23" width="19.140625" style="6" customWidth="1"/>
    <col min="24" max="31" width="15.7109375" style="6" customWidth="1"/>
    <col min="32" max="32" width="19.28515625" style="6" customWidth="1"/>
    <col min="33" max="33" width="10.42578125" style="6" customWidth="1"/>
    <col min="34" max="16384" width="10.42578125" style="6"/>
  </cols>
  <sheetData>
    <row r="1" spans="1:32" ht="26.25">
      <c r="B1" s="1" t="s">
        <v>10</v>
      </c>
      <c r="C1" s="1"/>
      <c r="D1" s="1"/>
      <c r="E1" s="1"/>
      <c r="F1" s="1"/>
      <c r="G1" s="1"/>
      <c r="H1" s="1"/>
      <c r="I1" s="1"/>
      <c r="J1" s="1"/>
      <c r="K1" s="1"/>
      <c r="L1" s="1"/>
      <c r="M1" s="1"/>
      <c r="N1" s="1"/>
      <c r="O1" s="1"/>
      <c r="P1" s="1"/>
      <c r="Q1" s="1"/>
    </row>
    <row r="2" spans="1:32" ht="30.75">
      <c r="B2" s="1" t="s">
        <v>346</v>
      </c>
      <c r="C2" s="1"/>
      <c r="D2" s="1"/>
      <c r="E2" s="1"/>
      <c r="F2" s="1"/>
      <c r="G2" s="1"/>
      <c r="H2" s="1"/>
      <c r="I2" s="1"/>
      <c r="J2" s="1"/>
      <c r="K2" s="1"/>
      <c r="L2" s="1"/>
      <c r="M2" s="1"/>
      <c r="N2" s="1"/>
      <c r="O2" s="1"/>
      <c r="P2" s="1"/>
      <c r="Q2" s="1"/>
      <c r="R2" s="5"/>
      <c r="S2" s="5"/>
      <c r="T2" s="5"/>
      <c r="U2" s="5"/>
      <c r="V2" s="5"/>
      <c r="W2" s="5"/>
      <c r="X2" s="5"/>
      <c r="Y2" s="5"/>
      <c r="Z2" s="5"/>
      <c r="AE2" s="5"/>
    </row>
    <row r="3" spans="1:32">
      <c r="B3" s="233"/>
      <c r="C3" s="233"/>
      <c r="D3" s="233"/>
      <c r="E3" s="233"/>
      <c r="F3" s="233"/>
      <c r="G3" s="233"/>
      <c r="H3" s="233"/>
      <c r="I3" s="233"/>
      <c r="J3" s="233"/>
      <c r="K3" s="233"/>
      <c r="L3" s="8"/>
      <c r="M3" s="1232" t="s">
        <v>4</v>
      </c>
      <c r="N3" s="1232"/>
      <c r="O3" s="234">
        <v>3</v>
      </c>
      <c r="P3" s="235" t="s">
        <v>5</v>
      </c>
      <c r="Q3" s="8"/>
      <c r="R3" s="239"/>
      <c r="S3" s="239"/>
      <c r="T3" s="239"/>
      <c r="U3" s="239"/>
      <c r="V3" s="239"/>
      <c r="W3" s="239"/>
      <c r="X3" s="239"/>
      <c r="Y3" s="239"/>
      <c r="Z3" s="239"/>
      <c r="AE3" s="239"/>
    </row>
    <row r="4" spans="1:32">
      <c r="B4" s="233"/>
      <c r="C4" s="233"/>
      <c r="D4" s="233"/>
      <c r="E4" s="233"/>
      <c r="F4" s="233"/>
      <c r="G4" s="233"/>
      <c r="H4" s="233"/>
      <c r="I4" s="233"/>
      <c r="J4" s="233"/>
      <c r="K4" s="233"/>
      <c r="L4" s="233"/>
      <c r="M4" s="236"/>
      <c r="N4" s="214"/>
      <c r="O4" s="237" t="s">
        <v>8</v>
      </c>
      <c r="P4" s="238" t="s">
        <v>6</v>
      </c>
      <c r="Q4" s="8"/>
      <c r="R4" s="239"/>
      <c r="S4" s="239"/>
      <c r="T4" s="239"/>
      <c r="U4" s="239"/>
      <c r="V4" s="239"/>
      <c r="W4" s="239"/>
      <c r="X4" s="239"/>
      <c r="Y4" s="239"/>
      <c r="Z4" s="239"/>
      <c r="AE4" s="239"/>
    </row>
    <row r="5" spans="1:32">
      <c r="B5" s="233"/>
      <c r="C5" s="233"/>
      <c r="D5" s="233"/>
      <c r="E5" s="233"/>
      <c r="F5" s="233"/>
      <c r="G5" s="233"/>
      <c r="H5" s="233"/>
      <c r="I5" s="233"/>
      <c r="J5" s="233"/>
      <c r="K5" s="233"/>
      <c r="L5" s="233"/>
      <c r="M5" s="236"/>
      <c r="N5" s="214"/>
      <c r="O5" s="237" t="s">
        <v>9</v>
      </c>
      <c r="P5" s="235" t="s">
        <v>7</v>
      </c>
      <c r="Q5" s="8"/>
      <c r="R5" s="239"/>
      <c r="S5" s="239"/>
      <c r="T5" s="239"/>
      <c r="U5" s="239"/>
      <c r="V5" s="239"/>
      <c r="W5" s="239"/>
      <c r="X5" s="239"/>
      <c r="Y5" s="239"/>
      <c r="Z5" s="239"/>
      <c r="AE5" s="239"/>
    </row>
    <row r="6" spans="1:32" ht="12.75" customHeight="1">
      <c r="C6" s="756"/>
      <c r="D6" s="7"/>
      <c r="E6" s="7"/>
      <c r="F6" s="7"/>
      <c r="G6" s="7"/>
      <c r="H6" s="7"/>
      <c r="I6" s="7"/>
      <c r="J6" s="7"/>
      <c r="K6" s="756"/>
      <c r="L6" s="109"/>
      <c r="M6" s="109"/>
      <c r="N6" s="109"/>
      <c r="O6" s="109"/>
      <c r="P6" s="109"/>
      <c r="Q6" s="109"/>
      <c r="R6" s="756"/>
      <c r="S6" s="756"/>
      <c r="T6" s="756"/>
      <c r="U6" s="756"/>
    </row>
    <row r="7" spans="1:32" s="232" customFormat="1" ht="18.75">
      <c r="A7" s="18"/>
      <c r="B7" s="1233" t="s">
        <v>11</v>
      </c>
      <c r="C7" s="1233"/>
      <c r="D7" s="1236" t="s">
        <v>89</v>
      </c>
      <c r="E7" s="1237"/>
      <c r="F7" s="1263" t="s">
        <v>12</v>
      </c>
      <c r="G7" s="1245" t="s">
        <v>60</v>
      </c>
      <c r="H7" s="1246"/>
      <c r="I7" s="1246"/>
      <c r="J7" s="1246"/>
      <c r="K7" s="1246"/>
      <c r="L7" s="1270" t="s">
        <v>86</v>
      </c>
      <c r="M7" s="1271"/>
      <c r="N7" s="1272"/>
      <c r="O7" s="1252" t="s">
        <v>85</v>
      </c>
      <c r="P7" s="1267" t="s">
        <v>347</v>
      </c>
      <c r="Q7" s="1249" t="s">
        <v>84</v>
      </c>
      <c r="R7" s="1240" t="s">
        <v>74</v>
      </c>
      <c r="S7" s="1241"/>
      <c r="T7" s="1241"/>
      <c r="U7" s="1242"/>
      <c r="V7" s="1261" t="s">
        <v>3</v>
      </c>
      <c r="W7" s="1262"/>
      <c r="X7" s="1262"/>
      <c r="Y7" s="1262"/>
      <c r="Z7" s="1262"/>
      <c r="AA7" s="1262"/>
      <c r="AB7" s="1262"/>
      <c r="AC7" s="1262"/>
      <c r="AD7" s="1262"/>
      <c r="AE7" s="19"/>
      <c r="AF7" s="19"/>
    </row>
    <row r="8" spans="1:32" s="232" customFormat="1" ht="37.5">
      <c r="A8" s="18"/>
      <c r="B8" s="1234"/>
      <c r="C8" s="1234"/>
      <c r="D8" s="1238"/>
      <c r="E8" s="1239"/>
      <c r="F8" s="1273"/>
      <c r="G8" s="1247"/>
      <c r="H8" s="1248"/>
      <c r="I8" s="1248"/>
      <c r="J8" s="1248"/>
      <c r="K8" s="1248"/>
      <c r="L8" s="1270"/>
      <c r="M8" s="1271"/>
      <c r="N8" s="1272"/>
      <c r="O8" s="1253"/>
      <c r="P8" s="1268"/>
      <c r="Q8" s="1250"/>
      <c r="R8" s="1243"/>
      <c r="S8" s="1243"/>
      <c r="T8" s="1243"/>
      <c r="U8" s="1244"/>
      <c r="V8" s="190" t="s">
        <v>13</v>
      </c>
      <c r="W8" s="195" t="s">
        <v>14</v>
      </c>
      <c r="X8" s="194" t="s">
        <v>15</v>
      </c>
      <c r="Y8" s="192" t="s">
        <v>17</v>
      </c>
      <c r="Z8" s="191" t="s">
        <v>18</v>
      </c>
      <c r="AA8" s="193" t="s">
        <v>19</v>
      </c>
      <c r="AB8" s="196" t="s">
        <v>20</v>
      </c>
      <c r="AC8" s="20" t="s">
        <v>21</v>
      </c>
      <c r="AD8" s="21" t="s">
        <v>23</v>
      </c>
      <c r="AE8" s="22" t="s">
        <v>16</v>
      </c>
      <c r="AF8" s="23" t="s">
        <v>22</v>
      </c>
    </row>
    <row r="9" spans="1:32" s="232" customFormat="1" ht="24" customHeight="1">
      <c r="A9" s="18"/>
      <c r="B9" s="1234"/>
      <c r="C9" s="1234"/>
      <c r="D9" s="1263" t="s">
        <v>0</v>
      </c>
      <c r="E9" s="1263" t="s">
        <v>1</v>
      </c>
      <c r="F9" s="1273"/>
      <c r="G9" s="1265">
        <v>1</v>
      </c>
      <c r="H9" s="1265">
        <v>2</v>
      </c>
      <c r="I9" s="1265">
        <v>3</v>
      </c>
      <c r="J9" s="1265">
        <v>4</v>
      </c>
      <c r="K9" s="1245">
        <v>5</v>
      </c>
      <c r="L9" s="1277" t="s">
        <v>58</v>
      </c>
      <c r="M9" s="1279" t="s">
        <v>26</v>
      </c>
      <c r="N9" s="1280" t="s">
        <v>27</v>
      </c>
      <c r="O9" s="1253"/>
      <c r="P9" s="1268"/>
      <c r="Q9" s="1250"/>
      <c r="R9" s="1281" t="s">
        <v>24</v>
      </c>
      <c r="S9" s="1283" t="s">
        <v>25</v>
      </c>
      <c r="T9" s="1255" t="s">
        <v>61</v>
      </c>
      <c r="U9" s="1259" t="s">
        <v>62</v>
      </c>
      <c r="V9" s="1257" t="s">
        <v>25</v>
      </c>
      <c r="W9" s="1257" t="s">
        <v>25</v>
      </c>
      <c r="X9" s="1257" t="s">
        <v>25</v>
      </c>
      <c r="Y9" s="1257" t="s">
        <v>25</v>
      </c>
      <c r="Z9" s="1257" t="s">
        <v>25</v>
      </c>
      <c r="AA9" s="1257" t="s">
        <v>25</v>
      </c>
      <c r="AB9" s="1257" t="s">
        <v>25</v>
      </c>
      <c r="AC9" s="1257" t="s">
        <v>25</v>
      </c>
      <c r="AD9" s="1275" t="s">
        <v>25</v>
      </c>
      <c r="AE9" s="1257" t="s">
        <v>25</v>
      </c>
      <c r="AF9" s="1257" t="s">
        <v>25</v>
      </c>
    </row>
    <row r="10" spans="1:32" s="232" customFormat="1" ht="18.75">
      <c r="A10" s="18"/>
      <c r="B10" s="1235"/>
      <c r="C10" s="1235"/>
      <c r="D10" s="1264"/>
      <c r="E10" s="1264"/>
      <c r="F10" s="1264"/>
      <c r="G10" s="1266"/>
      <c r="H10" s="1266"/>
      <c r="I10" s="1266"/>
      <c r="J10" s="1266"/>
      <c r="K10" s="1247"/>
      <c r="L10" s="1278"/>
      <c r="M10" s="1279"/>
      <c r="N10" s="1280"/>
      <c r="O10" s="1254"/>
      <c r="P10" s="1269"/>
      <c r="Q10" s="1251"/>
      <c r="R10" s="1282"/>
      <c r="S10" s="1284"/>
      <c r="T10" s="1256"/>
      <c r="U10" s="1260"/>
      <c r="V10" s="1258"/>
      <c r="W10" s="1258"/>
      <c r="X10" s="1258"/>
      <c r="Y10" s="1258"/>
      <c r="Z10" s="1258"/>
      <c r="AA10" s="1258"/>
      <c r="AB10" s="1258"/>
      <c r="AC10" s="1258"/>
      <c r="AD10" s="1276"/>
      <c r="AE10" s="1258"/>
      <c r="AF10" s="1258"/>
    </row>
    <row r="11" spans="1:32" s="181" customFormat="1" ht="49.5" customHeight="1" thickBot="1">
      <c r="A11" s="176"/>
      <c r="B11" s="1285" t="s">
        <v>94</v>
      </c>
      <c r="C11" s="1286"/>
      <c r="D11" s="1286"/>
      <c r="E11" s="1287"/>
      <c r="F11" s="516">
        <v>25</v>
      </c>
      <c r="G11" s="516"/>
      <c r="H11" s="516"/>
      <c r="I11" s="516"/>
      <c r="J11" s="516"/>
      <c r="K11" s="517"/>
      <c r="L11" s="518"/>
      <c r="M11" s="519"/>
      <c r="N11" s="520">
        <f>SUM(N12:N27)</f>
        <v>1.1207142857142858</v>
      </c>
      <c r="O11" s="521"/>
      <c r="P11" s="522"/>
      <c r="Q11" s="523"/>
      <c r="R11" s="207"/>
      <c r="S11" s="207"/>
      <c r="T11" s="207"/>
      <c r="U11" s="207"/>
      <c r="V11" s="207"/>
      <c r="W11" s="207"/>
      <c r="X11" s="207"/>
      <c r="Y11" s="207"/>
      <c r="Z11" s="207"/>
      <c r="AA11" s="207"/>
      <c r="AB11" s="207"/>
      <c r="AC11" s="207"/>
      <c r="AD11" s="207"/>
      <c r="AE11" s="208"/>
      <c r="AF11" s="209"/>
    </row>
    <row r="12" spans="1:32" s="9" customFormat="1" ht="360" customHeight="1" thickTop="1">
      <c r="A12" s="24">
        <v>16</v>
      </c>
      <c r="B12" s="491">
        <v>1</v>
      </c>
      <c r="C12" s="492" t="s">
        <v>331</v>
      </c>
      <c r="D12" s="493" t="s">
        <v>2</v>
      </c>
      <c r="E12" s="493">
        <v>25</v>
      </c>
      <c r="F12" s="493">
        <v>4</v>
      </c>
      <c r="G12" s="494">
        <v>5</v>
      </c>
      <c r="H12" s="494">
        <v>10</v>
      </c>
      <c r="I12" s="494">
        <v>15</v>
      </c>
      <c r="J12" s="494">
        <v>20</v>
      </c>
      <c r="K12" s="495">
        <v>25</v>
      </c>
      <c r="L12" s="612">
        <v>26.62</v>
      </c>
      <c r="M12" s="613">
        <v>5</v>
      </c>
      <c r="N12" s="614">
        <f>M12*F12/100</f>
        <v>0.2</v>
      </c>
      <c r="O12" s="606" t="s">
        <v>358</v>
      </c>
      <c r="P12" s="496" t="s">
        <v>394</v>
      </c>
      <c r="Q12" s="497" t="s">
        <v>359</v>
      </c>
      <c r="R12" s="197">
        <v>15.222222222222221</v>
      </c>
      <c r="S12" s="151">
        <f>SUM(V12:AD12)/9</f>
        <v>8.1111111111111107</v>
      </c>
      <c r="T12" s="63">
        <v>3.65</v>
      </c>
      <c r="U12" s="64">
        <v>0.14599999999999999</v>
      </c>
      <c r="V12" s="124">
        <v>0</v>
      </c>
      <c r="W12" s="92">
        <v>0</v>
      </c>
      <c r="X12" s="119">
        <v>0</v>
      </c>
      <c r="Y12" s="148">
        <v>0</v>
      </c>
      <c r="Z12" s="149">
        <v>25</v>
      </c>
      <c r="AA12" s="149">
        <v>30</v>
      </c>
      <c r="AB12" s="129">
        <v>10</v>
      </c>
      <c r="AC12" s="112">
        <v>0</v>
      </c>
      <c r="AD12" s="150">
        <v>8</v>
      </c>
      <c r="AE12" s="44"/>
      <c r="AF12" s="45"/>
    </row>
    <row r="13" spans="1:32" s="9" customFormat="1" ht="105">
      <c r="A13" s="24">
        <v>17</v>
      </c>
      <c r="B13" s="554">
        <v>2</v>
      </c>
      <c r="C13" s="555" t="s">
        <v>39</v>
      </c>
      <c r="D13" s="556" t="s">
        <v>40</v>
      </c>
      <c r="E13" s="556">
        <v>2</v>
      </c>
      <c r="F13" s="556">
        <v>3</v>
      </c>
      <c r="G13" s="615" t="s">
        <v>63</v>
      </c>
      <c r="H13" s="615" t="s">
        <v>63</v>
      </c>
      <c r="I13" s="615">
        <v>1</v>
      </c>
      <c r="J13" s="615" t="s">
        <v>63</v>
      </c>
      <c r="K13" s="616">
        <v>2</v>
      </c>
      <c r="L13" s="617">
        <v>2</v>
      </c>
      <c r="M13" s="618">
        <v>5</v>
      </c>
      <c r="N13" s="619">
        <f>M13*F13/100</f>
        <v>0.15</v>
      </c>
      <c r="O13" s="620">
        <v>3</v>
      </c>
      <c r="P13" s="621" t="s">
        <v>97</v>
      </c>
      <c r="Q13" s="618"/>
      <c r="R13" s="171">
        <v>5</v>
      </c>
      <c r="S13" s="140">
        <f>SUM(V13:AD13)</f>
        <v>2</v>
      </c>
      <c r="T13" s="61">
        <v>5</v>
      </c>
      <c r="U13" s="65">
        <v>0.15</v>
      </c>
      <c r="V13" s="97"/>
      <c r="W13" s="97"/>
      <c r="X13" s="97"/>
      <c r="Y13" s="139">
        <v>1</v>
      </c>
      <c r="Z13" s="97"/>
      <c r="AA13" s="92">
        <v>1</v>
      </c>
      <c r="AB13" s="147">
        <v>0</v>
      </c>
      <c r="AC13" s="97"/>
      <c r="AD13" s="96">
        <v>0</v>
      </c>
      <c r="AE13" s="44"/>
      <c r="AF13" s="45"/>
    </row>
    <row r="14" spans="1:32" s="9" customFormat="1" ht="408.75" customHeight="1">
      <c r="A14" s="24">
        <v>18</v>
      </c>
      <c r="B14" s="554">
        <v>3</v>
      </c>
      <c r="C14" s="555" t="s">
        <v>41</v>
      </c>
      <c r="D14" s="556" t="s">
        <v>42</v>
      </c>
      <c r="E14" s="556">
        <v>210</v>
      </c>
      <c r="F14" s="556">
        <v>3</v>
      </c>
      <c r="G14" s="615">
        <v>42</v>
      </c>
      <c r="H14" s="615">
        <v>84</v>
      </c>
      <c r="I14" s="615">
        <v>126</v>
      </c>
      <c r="J14" s="615">
        <v>168</v>
      </c>
      <c r="K14" s="616">
        <v>210</v>
      </c>
      <c r="L14" s="617">
        <v>163</v>
      </c>
      <c r="M14" s="698">
        <f>(((L14-126)*100)/42) /100</f>
        <v>0.88095238095238104</v>
      </c>
      <c r="N14" s="619">
        <f>M14*F14/100</f>
        <v>2.6428571428571433E-2</v>
      </c>
      <c r="O14" s="757">
        <v>2</v>
      </c>
      <c r="P14" s="547" t="s">
        <v>404</v>
      </c>
      <c r="Q14" s="618"/>
      <c r="R14" s="198">
        <v>15</v>
      </c>
      <c r="S14" s="146">
        <f>SUM(V14:AD14)</f>
        <v>1</v>
      </c>
      <c r="T14" s="67"/>
      <c r="U14" s="68"/>
      <c r="V14" s="160">
        <v>0</v>
      </c>
      <c r="W14" s="97"/>
      <c r="X14" s="42">
        <v>0</v>
      </c>
      <c r="Y14" s="123">
        <v>0</v>
      </c>
      <c r="Z14" s="47">
        <v>1</v>
      </c>
      <c r="AA14" s="97"/>
      <c r="AB14" s="121">
        <v>0</v>
      </c>
      <c r="AC14" s="97"/>
      <c r="AD14" s="123">
        <v>0</v>
      </c>
      <c r="AE14" s="44"/>
      <c r="AF14" s="45"/>
    </row>
    <row r="15" spans="1:32" s="9" customFormat="1" ht="309.75" customHeight="1">
      <c r="A15" s="24">
        <v>19</v>
      </c>
      <c r="B15" s="399">
        <v>4</v>
      </c>
      <c r="C15" s="319" t="s">
        <v>59</v>
      </c>
      <c r="D15" s="320" t="s">
        <v>43</v>
      </c>
      <c r="E15" s="320">
        <v>100</v>
      </c>
      <c r="F15" s="320">
        <v>3</v>
      </c>
      <c r="G15" s="459">
        <v>20</v>
      </c>
      <c r="H15" s="459">
        <v>40</v>
      </c>
      <c r="I15" s="459">
        <v>60</v>
      </c>
      <c r="J15" s="464">
        <v>80</v>
      </c>
      <c r="K15" s="465">
        <v>100</v>
      </c>
      <c r="L15" s="498">
        <v>437</v>
      </c>
      <c r="M15" s="499">
        <v>5</v>
      </c>
      <c r="N15" s="500">
        <f>M15*F15/100</f>
        <v>0.15</v>
      </c>
      <c r="O15" s="501">
        <v>3</v>
      </c>
      <c r="P15" s="417" t="s">
        <v>389</v>
      </c>
      <c r="Q15" s="466"/>
      <c r="R15" s="199">
        <v>186</v>
      </c>
      <c r="S15" s="143">
        <f>SUM(V15:AD15)</f>
        <v>102</v>
      </c>
      <c r="T15" s="69">
        <v>0.8</v>
      </c>
      <c r="U15" s="70">
        <v>2.4000000000000004E-2</v>
      </c>
      <c r="V15" s="144">
        <v>20</v>
      </c>
      <c r="W15" s="119">
        <v>10</v>
      </c>
      <c r="X15" s="119">
        <v>0</v>
      </c>
      <c r="Y15" s="145">
        <v>10</v>
      </c>
      <c r="Z15" s="139">
        <v>6</v>
      </c>
      <c r="AA15" s="92">
        <v>30</v>
      </c>
      <c r="AB15" s="121">
        <v>0</v>
      </c>
      <c r="AC15" s="95">
        <v>0</v>
      </c>
      <c r="AD15" s="96">
        <v>26</v>
      </c>
      <c r="AE15" s="44"/>
      <c r="AF15" s="45"/>
    </row>
    <row r="16" spans="1:32" s="9" customFormat="1">
      <c r="A16" s="24"/>
      <c r="B16" s="395"/>
      <c r="C16" s="311"/>
      <c r="D16" s="312"/>
      <c r="E16" s="312"/>
      <c r="F16" s="312"/>
      <c r="G16" s="456"/>
      <c r="H16" s="456"/>
      <c r="I16" s="456"/>
      <c r="J16" s="486"/>
      <c r="K16" s="487"/>
      <c r="L16" s="595"/>
      <c r="M16" s="596"/>
      <c r="N16" s="597"/>
      <c r="O16" s="598"/>
      <c r="P16" s="412" t="s">
        <v>361</v>
      </c>
      <c r="Q16" s="544"/>
      <c r="R16" s="467"/>
      <c r="S16" s="468"/>
      <c r="T16" s="469"/>
      <c r="U16" s="470"/>
      <c r="V16" s="471"/>
      <c r="W16" s="139"/>
      <c r="X16" s="119"/>
      <c r="Y16" s="472"/>
      <c r="Z16" s="139"/>
      <c r="AA16" s="92"/>
      <c r="AB16" s="121"/>
      <c r="AC16" s="131"/>
      <c r="AD16" s="96"/>
      <c r="AE16" s="44"/>
      <c r="AF16" s="45"/>
    </row>
    <row r="17" spans="1:32" s="9" customFormat="1" ht="105">
      <c r="A17" s="24"/>
      <c r="B17" s="395"/>
      <c r="C17" s="311"/>
      <c r="D17" s="312"/>
      <c r="E17" s="312"/>
      <c r="F17" s="312"/>
      <c r="G17" s="456"/>
      <c r="H17" s="456"/>
      <c r="I17" s="456"/>
      <c r="J17" s="486"/>
      <c r="K17" s="487"/>
      <c r="L17" s="595"/>
      <c r="M17" s="596"/>
      <c r="N17" s="597"/>
      <c r="O17" s="598"/>
      <c r="P17" s="412" t="s">
        <v>362</v>
      </c>
      <c r="Q17" s="544"/>
      <c r="R17" s="467"/>
      <c r="S17" s="468"/>
      <c r="T17" s="469"/>
      <c r="U17" s="470"/>
      <c r="V17" s="471"/>
      <c r="W17" s="139"/>
      <c r="X17" s="119"/>
      <c r="Y17" s="472"/>
      <c r="Z17" s="139"/>
      <c r="AA17" s="92"/>
      <c r="AB17" s="121"/>
      <c r="AC17" s="131"/>
      <c r="AD17" s="96"/>
      <c r="AE17" s="44"/>
      <c r="AF17" s="45"/>
    </row>
    <row r="18" spans="1:32" s="9" customFormat="1" ht="84">
      <c r="A18" s="24"/>
      <c r="B18" s="395"/>
      <c r="C18" s="311"/>
      <c r="D18" s="312"/>
      <c r="E18" s="312"/>
      <c r="F18" s="312"/>
      <c r="G18" s="456"/>
      <c r="H18" s="456"/>
      <c r="I18" s="456"/>
      <c r="J18" s="486"/>
      <c r="K18" s="487"/>
      <c r="L18" s="595"/>
      <c r="M18" s="596"/>
      <c r="N18" s="597"/>
      <c r="O18" s="598"/>
      <c r="P18" s="412" t="s">
        <v>363</v>
      </c>
      <c r="Q18" s="544"/>
      <c r="R18" s="467"/>
      <c r="S18" s="468"/>
      <c r="T18" s="469"/>
      <c r="U18" s="470"/>
      <c r="V18" s="471"/>
      <c r="W18" s="139"/>
      <c r="X18" s="119"/>
      <c r="Y18" s="472"/>
      <c r="Z18" s="139"/>
      <c r="AA18" s="92"/>
      <c r="AB18" s="121"/>
      <c r="AC18" s="131"/>
      <c r="AD18" s="96"/>
      <c r="AE18" s="44"/>
      <c r="AF18" s="45"/>
    </row>
    <row r="19" spans="1:32" s="9" customFormat="1" ht="173.25" customHeight="1">
      <c r="A19" s="24"/>
      <c r="B19" s="399"/>
      <c r="C19" s="319"/>
      <c r="D19" s="320"/>
      <c r="E19" s="320"/>
      <c r="F19" s="320"/>
      <c r="G19" s="459"/>
      <c r="H19" s="459"/>
      <c r="I19" s="459"/>
      <c r="J19" s="464"/>
      <c r="K19" s="465"/>
      <c r="L19" s="599"/>
      <c r="M19" s="600"/>
      <c r="N19" s="550"/>
      <c r="O19" s="601"/>
      <c r="P19" s="417" t="s">
        <v>364</v>
      </c>
      <c r="Q19" s="466"/>
      <c r="R19" s="603"/>
      <c r="S19" s="468"/>
      <c r="T19" s="469"/>
      <c r="U19" s="470"/>
      <c r="V19" s="471"/>
      <c r="W19" s="139"/>
      <c r="X19" s="119"/>
      <c r="Y19" s="472"/>
      <c r="Z19" s="139"/>
      <c r="AA19" s="92"/>
      <c r="AB19" s="121"/>
      <c r="AC19" s="131"/>
      <c r="AD19" s="96"/>
      <c r="AE19" s="44"/>
      <c r="AF19" s="45"/>
    </row>
    <row r="20" spans="1:32" s="9" customFormat="1" ht="192.75" customHeight="1">
      <c r="A20" s="24"/>
      <c r="B20" s="399"/>
      <c r="C20" s="319"/>
      <c r="D20" s="320"/>
      <c r="E20" s="320"/>
      <c r="F20" s="320"/>
      <c r="G20" s="459"/>
      <c r="H20" s="459"/>
      <c r="I20" s="459"/>
      <c r="J20" s="464"/>
      <c r="K20" s="465"/>
      <c r="L20" s="599"/>
      <c r="M20" s="600"/>
      <c r="N20" s="550"/>
      <c r="O20" s="601"/>
      <c r="P20" s="417" t="s">
        <v>365</v>
      </c>
      <c r="Q20" s="466"/>
      <c r="R20" s="467"/>
      <c r="S20" s="468"/>
      <c r="T20" s="469"/>
      <c r="U20" s="470"/>
      <c r="V20" s="471"/>
      <c r="W20" s="139"/>
      <c r="X20" s="119"/>
      <c r="Y20" s="472"/>
      <c r="Z20" s="139"/>
      <c r="AA20" s="92"/>
      <c r="AB20" s="121"/>
      <c r="AC20" s="131"/>
      <c r="AD20" s="96"/>
      <c r="AE20" s="44"/>
      <c r="AF20" s="45"/>
    </row>
    <row r="21" spans="1:32" s="9" customFormat="1" ht="244.5" customHeight="1">
      <c r="A21" s="24">
        <v>20</v>
      </c>
      <c r="B21" s="554">
        <v>5</v>
      </c>
      <c r="C21" s="555" t="s">
        <v>334</v>
      </c>
      <c r="D21" s="556" t="s">
        <v>44</v>
      </c>
      <c r="E21" s="556">
        <v>10</v>
      </c>
      <c r="F21" s="556">
        <v>4</v>
      </c>
      <c r="G21" s="615">
        <v>2</v>
      </c>
      <c r="H21" s="615">
        <v>4</v>
      </c>
      <c r="I21" s="615">
        <v>6</v>
      </c>
      <c r="J21" s="615">
        <v>8</v>
      </c>
      <c r="K21" s="616">
        <v>10</v>
      </c>
      <c r="L21" s="617">
        <v>16</v>
      </c>
      <c r="M21" s="698">
        <v>5</v>
      </c>
      <c r="N21" s="619">
        <f>M21*F21/100</f>
        <v>0.2</v>
      </c>
      <c r="O21" s="705" t="s">
        <v>358</v>
      </c>
      <c r="P21" s="547" t="s">
        <v>366</v>
      </c>
      <c r="Q21" s="706"/>
      <c r="R21" s="200">
        <v>31</v>
      </c>
      <c r="S21" s="142">
        <f>SUM(V21:AD21)</f>
        <v>5</v>
      </c>
      <c r="T21" s="71">
        <v>5</v>
      </c>
      <c r="U21" s="72">
        <v>0.2</v>
      </c>
      <c r="V21" s="97"/>
      <c r="W21" s="97"/>
      <c r="X21" s="119">
        <v>0</v>
      </c>
      <c r="Y21" s="124">
        <v>0</v>
      </c>
      <c r="Z21" s="139">
        <v>1</v>
      </c>
      <c r="AA21" s="92">
        <v>2</v>
      </c>
      <c r="AB21" s="92">
        <v>0</v>
      </c>
      <c r="AC21" s="97"/>
      <c r="AD21" s="96">
        <v>2</v>
      </c>
      <c r="AE21" s="44"/>
      <c r="AF21" s="45"/>
    </row>
    <row r="22" spans="1:32" s="9" customFormat="1" ht="381.75" customHeight="1">
      <c r="A22" s="24"/>
      <c r="B22" s="554"/>
      <c r="C22" s="555"/>
      <c r="D22" s="556"/>
      <c r="E22" s="556"/>
      <c r="F22" s="556"/>
      <c r="G22" s="615"/>
      <c r="H22" s="615"/>
      <c r="I22" s="615"/>
      <c r="J22" s="615"/>
      <c r="K22" s="616"/>
      <c r="L22" s="707"/>
      <c r="M22" s="708"/>
      <c r="N22" s="557"/>
      <c r="O22" s="705"/>
      <c r="P22" s="547" t="s">
        <v>395</v>
      </c>
      <c r="Q22" s="709"/>
      <c r="R22" s="200"/>
      <c r="S22" s="142"/>
      <c r="T22" s="71"/>
      <c r="U22" s="72"/>
      <c r="V22" s="97"/>
      <c r="W22" s="97"/>
      <c r="X22" s="119"/>
      <c r="Y22" s="255"/>
      <c r="Z22" s="139"/>
      <c r="AA22" s="485"/>
      <c r="AB22" s="92"/>
      <c r="AC22" s="97"/>
      <c r="AD22" s="96"/>
      <c r="AE22" s="44"/>
      <c r="AF22" s="45"/>
    </row>
    <row r="23" spans="1:32" s="9" customFormat="1" ht="289.5" customHeight="1">
      <c r="A23" s="24"/>
      <c r="B23" s="554"/>
      <c r="C23" s="555"/>
      <c r="D23" s="556"/>
      <c r="E23" s="556"/>
      <c r="F23" s="556"/>
      <c r="G23" s="615"/>
      <c r="H23" s="615"/>
      <c r="I23" s="615"/>
      <c r="J23" s="615"/>
      <c r="K23" s="616"/>
      <c r="L23" s="711"/>
      <c r="M23" s="712"/>
      <c r="N23" s="713"/>
      <c r="O23" s="714"/>
      <c r="P23" s="547" t="s">
        <v>396</v>
      </c>
      <c r="Q23" s="710"/>
      <c r="R23" s="200"/>
      <c r="S23" s="142"/>
      <c r="T23" s="71"/>
      <c r="U23" s="72"/>
      <c r="V23" s="97"/>
      <c r="W23" s="97"/>
      <c r="X23" s="119"/>
      <c r="Y23" s="255"/>
      <c r="Z23" s="139"/>
      <c r="AA23" s="485"/>
      <c r="AB23" s="92"/>
      <c r="AC23" s="97"/>
      <c r="AD23" s="96"/>
      <c r="AE23" s="44"/>
      <c r="AF23" s="45"/>
    </row>
    <row r="24" spans="1:32" s="9" customFormat="1" ht="173.25" customHeight="1">
      <c r="A24" s="24"/>
      <c r="B24" s="395"/>
      <c r="C24" s="311"/>
      <c r="D24" s="312"/>
      <c r="E24" s="312"/>
      <c r="F24" s="312"/>
      <c r="G24" s="456"/>
      <c r="H24" s="456"/>
      <c r="I24" s="456"/>
      <c r="J24" s="456"/>
      <c r="K24" s="457"/>
      <c r="L24" s="595"/>
      <c r="M24" s="415"/>
      <c r="N24" s="597"/>
      <c r="O24" s="627"/>
      <c r="P24" s="412" t="s">
        <v>397</v>
      </c>
      <c r="Q24" s="544"/>
      <c r="R24" s="200"/>
      <c r="S24" s="142"/>
      <c r="T24" s="71"/>
      <c r="U24" s="72"/>
      <c r="V24" s="97"/>
      <c r="W24" s="97"/>
      <c r="X24" s="119"/>
      <c r="Y24" s="255"/>
      <c r="Z24" s="139"/>
      <c r="AA24" s="485"/>
      <c r="AB24" s="92"/>
      <c r="AC24" s="97"/>
      <c r="AD24" s="96"/>
      <c r="AE24" s="44"/>
      <c r="AF24" s="45"/>
    </row>
    <row r="25" spans="1:32" s="10" customFormat="1" ht="342" customHeight="1">
      <c r="A25" s="48">
        <v>21</v>
      </c>
      <c r="B25" s="390">
        <v>6</v>
      </c>
      <c r="C25" s="391" t="s">
        <v>333</v>
      </c>
      <c r="D25" s="353" t="s">
        <v>44</v>
      </c>
      <c r="E25" s="353">
        <v>70</v>
      </c>
      <c r="F25" s="353">
        <v>2</v>
      </c>
      <c r="G25" s="402">
        <v>14</v>
      </c>
      <c r="H25" s="402">
        <v>28</v>
      </c>
      <c r="I25" s="402">
        <v>42</v>
      </c>
      <c r="J25" s="402">
        <v>56</v>
      </c>
      <c r="K25" s="403">
        <v>70</v>
      </c>
      <c r="L25" s="611">
        <v>66</v>
      </c>
      <c r="M25" s="609">
        <f>((((L25-56)*100)/14) /100)+4</f>
        <v>4.7142857142857144</v>
      </c>
      <c r="N25" s="610">
        <f>M25*F25/100</f>
        <v>9.4285714285714292E-2</v>
      </c>
      <c r="O25" s="594">
        <v>2</v>
      </c>
      <c r="P25" s="404" t="s">
        <v>367</v>
      </c>
      <c r="Q25" s="462"/>
      <c r="R25" s="171">
        <v>24</v>
      </c>
      <c r="S25" s="140">
        <f>SUM(V25:AD25)</f>
        <v>2</v>
      </c>
      <c r="T25" s="61"/>
      <c r="U25" s="65"/>
      <c r="V25" s="92">
        <v>1</v>
      </c>
      <c r="W25" s="92">
        <v>0</v>
      </c>
      <c r="X25" s="119">
        <v>0</v>
      </c>
      <c r="Y25" s="96">
        <v>0</v>
      </c>
      <c r="Z25" s="92">
        <v>1</v>
      </c>
      <c r="AA25" s="131">
        <v>0</v>
      </c>
      <c r="AB25" s="92">
        <v>0</v>
      </c>
      <c r="AC25" s="97"/>
      <c r="AD25" s="96">
        <v>0</v>
      </c>
      <c r="AE25" s="44"/>
      <c r="AF25" s="45"/>
    </row>
    <row r="26" spans="1:32" ht="345" customHeight="1">
      <c r="A26" s="52">
        <v>22</v>
      </c>
      <c r="B26" s="554">
        <v>7</v>
      </c>
      <c r="C26" s="555" t="s">
        <v>80</v>
      </c>
      <c r="D26" s="556" t="s">
        <v>2</v>
      </c>
      <c r="E26" s="556">
        <v>10</v>
      </c>
      <c r="F26" s="556">
        <v>3</v>
      </c>
      <c r="G26" s="615">
        <v>2</v>
      </c>
      <c r="H26" s="615">
        <v>4</v>
      </c>
      <c r="I26" s="615">
        <v>6</v>
      </c>
      <c r="J26" s="615">
        <v>8</v>
      </c>
      <c r="K26" s="616">
        <v>10</v>
      </c>
      <c r="L26" s="715">
        <v>10.11</v>
      </c>
      <c r="M26" s="698">
        <v>5</v>
      </c>
      <c r="N26" s="619">
        <f>M26*F26/100</f>
        <v>0.15</v>
      </c>
      <c r="O26" s="705" t="s">
        <v>358</v>
      </c>
      <c r="P26" s="716" t="s">
        <v>392</v>
      </c>
      <c r="Q26" s="717" t="s">
        <v>391</v>
      </c>
      <c r="R26" s="170">
        <v>7.166666666666667</v>
      </c>
      <c r="S26" s="141">
        <f>SUM(V26:AD26)/6</f>
        <v>3.3333333333333335</v>
      </c>
      <c r="T26" s="61">
        <v>0.5</v>
      </c>
      <c r="U26" s="73">
        <v>1.4999999999999999E-2</v>
      </c>
      <c r="V26" s="128">
        <v>5</v>
      </c>
      <c r="W26" s="97"/>
      <c r="X26" s="97"/>
      <c r="Y26" s="110">
        <v>5</v>
      </c>
      <c r="Z26" s="139">
        <v>0</v>
      </c>
      <c r="AA26" s="119">
        <v>10</v>
      </c>
      <c r="AB26" s="92">
        <v>0</v>
      </c>
      <c r="AC26" s="97"/>
      <c r="AD26" s="96">
        <v>0</v>
      </c>
      <c r="AE26" s="44"/>
      <c r="AF26" s="45"/>
    </row>
    <row r="27" spans="1:32" ht="84">
      <c r="A27" s="52">
        <v>23</v>
      </c>
      <c r="B27" s="554">
        <v>8</v>
      </c>
      <c r="C27" s="555" t="s">
        <v>368</v>
      </c>
      <c r="D27" s="556" t="s">
        <v>45</v>
      </c>
      <c r="E27" s="556">
        <v>12</v>
      </c>
      <c r="F27" s="556">
        <v>3</v>
      </c>
      <c r="G27" s="615">
        <v>2</v>
      </c>
      <c r="H27" s="615">
        <v>4</v>
      </c>
      <c r="I27" s="615">
        <v>6</v>
      </c>
      <c r="J27" s="615">
        <v>8</v>
      </c>
      <c r="K27" s="616">
        <v>12</v>
      </c>
      <c r="L27" s="617">
        <v>15</v>
      </c>
      <c r="M27" s="618">
        <v>5</v>
      </c>
      <c r="N27" s="619">
        <f>M27*F27/100</f>
        <v>0.15</v>
      </c>
      <c r="O27" s="620">
        <v>3</v>
      </c>
      <c r="P27" s="704" t="s">
        <v>369</v>
      </c>
      <c r="Q27" s="710"/>
      <c r="R27" s="201">
        <v>15</v>
      </c>
      <c r="S27" s="62">
        <f>SUM(V27:AD27)</f>
        <v>12</v>
      </c>
      <c r="T27" s="74">
        <v>5</v>
      </c>
      <c r="U27" s="75">
        <v>0.15</v>
      </c>
      <c r="V27" s="134">
        <v>1</v>
      </c>
      <c r="W27" s="97"/>
      <c r="X27" s="119">
        <v>0</v>
      </c>
      <c r="Y27" s="135">
        <v>1</v>
      </c>
      <c r="Z27" s="92">
        <v>3</v>
      </c>
      <c r="AA27" s="119">
        <v>5</v>
      </c>
      <c r="AB27" s="136">
        <v>0</v>
      </c>
      <c r="AC27" s="137">
        <v>0</v>
      </c>
      <c r="AD27" s="96">
        <v>2</v>
      </c>
      <c r="AE27" s="44"/>
      <c r="AF27" s="45"/>
    </row>
    <row r="28" spans="1:32">
      <c r="P28" s="90">
        <v>8</v>
      </c>
    </row>
  </sheetData>
  <mergeCells count="39">
    <mergeCell ref="B1:Q1"/>
    <mergeCell ref="B2:Q2"/>
    <mergeCell ref="M3:N3"/>
    <mergeCell ref="B7:C10"/>
    <mergeCell ref="D7:E8"/>
    <mergeCell ref="F7:F10"/>
    <mergeCell ref="G7:K8"/>
    <mergeCell ref="L7:N8"/>
    <mergeCell ref="O7:O10"/>
    <mergeCell ref="P7:P10"/>
    <mergeCell ref="K9:K10"/>
    <mergeCell ref="AE9:AE10"/>
    <mergeCell ref="T9:T10"/>
    <mergeCell ref="Q7:Q10"/>
    <mergeCell ref="R7:U8"/>
    <mergeCell ref="V7:AD7"/>
    <mergeCell ref="L9:L10"/>
    <mergeCell ref="M9:M10"/>
    <mergeCell ref="N9:N10"/>
    <mergeCell ref="R9:R10"/>
    <mergeCell ref="AF9:AF10"/>
    <mergeCell ref="U9:U10"/>
    <mergeCell ref="V9:V10"/>
    <mergeCell ref="W9:W10"/>
    <mergeCell ref="X9:X10"/>
    <mergeCell ref="Y9:Y10"/>
    <mergeCell ref="Z9:Z10"/>
    <mergeCell ref="AD9:AD10"/>
    <mergeCell ref="AC9:AC10"/>
    <mergeCell ref="S9:S10"/>
    <mergeCell ref="D9:D10"/>
    <mergeCell ref="E9:E10"/>
    <mergeCell ref="B11:E11"/>
    <mergeCell ref="AA9:AA10"/>
    <mergeCell ref="AB9:AB10"/>
    <mergeCell ref="G9:G10"/>
    <mergeCell ref="H9:H10"/>
    <mergeCell ref="I9:I10"/>
    <mergeCell ref="J9:J10"/>
  </mergeCells>
  <printOptions horizontalCentered="1"/>
  <pageMargins left="0.43307086614173229" right="0.55118110236220474" top="0.71" bottom="0.47244094488188981" header="0.31496062992125984" footer="0.19685039370078741"/>
  <pageSetup paperSize="9" scale="65" firstPageNumber="23" orientation="landscape" useFirstPageNumber="1" r:id="rId1"/>
  <headerFooter>
    <oddFooter>&amp;C&amp;"TH SarabunPSK,Regular"&amp;16 &amp;20&amp;P</oddFooter>
  </headerFooter>
  <rowBreaks count="3" manualBreakCount="3">
    <brk id="13" min="1" max="16" man="1"/>
    <brk id="15" min="1" max="16" man="1"/>
    <brk id="25" min="1" max="16" man="1"/>
  </rowBreaks>
  <drawing r:id="rId2"/>
</worksheet>
</file>

<file path=xl/worksheets/sheet4.xml><?xml version="1.0" encoding="utf-8"?>
<worksheet xmlns="http://schemas.openxmlformats.org/spreadsheetml/2006/main" xmlns:r="http://schemas.openxmlformats.org/officeDocument/2006/relationships">
  <sheetPr>
    <tabColor rgb="FF00B0F0"/>
  </sheetPr>
  <dimension ref="A1:AG34"/>
  <sheetViews>
    <sheetView view="pageBreakPreview" topLeftCell="A19" zoomScaleNormal="100" zoomScaleSheetLayoutView="100" workbookViewId="0">
      <selection activeCell="D38" sqref="D38"/>
    </sheetView>
  </sheetViews>
  <sheetFormatPr defaultColWidth="10.42578125" defaultRowHeight="21"/>
  <cols>
    <col min="1" max="1" width="3.28515625" style="4" bestFit="1" customWidth="1"/>
    <col min="2" max="2" width="3.7109375" style="4" customWidth="1"/>
    <col min="3" max="3" width="42.5703125" style="6" customWidth="1"/>
    <col min="4" max="4" width="8.5703125" style="6" customWidth="1"/>
    <col min="5" max="5" width="10.42578125" style="6" customWidth="1"/>
    <col min="6" max="6" width="6.5703125" style="6" customWidth="1"/>
    <col min="7" max="7" width="4.85546875" style="6" hidden="1" customWidth="1"/>
    <col min="8" max="11" width="6.140625" style="6" hidden="1" customWidth="1"/>
    <col min="12" max="12" width="8.7109375" style="90" bestFit="1" customWidth="1"/>
    <col min="13" max="13" width="8.28515625" style="90" bestFit="1" customWidth="1"/>
    <col min="14" max="14" width="9.7109375" style="90" bestFit="1" customWidth="1"/>
    <col min="15" max="15" width="6.140625" style="90" bestFit="1" customWidth="1"/>
    <col min="16" max="16" width="46.140625" style="90" customWidth="1"/>
    <col min="17" max="17" width="28.85546875" style="90" customWidth="1"/>
    <col min="18" max="18" width="7.7109375" style="6" customWidth="1"/>
    <col min="19" max="19" width="8" style="6" customWidth="1"/>
    <col min="20" max="20" width="8.7109375" style="6" hidden="1" customWidth="1"/>
    <col min="21" max="21" width="8.42578125" style="6" hidden="1" customWidth="1"/>
    <col min="22" max="22" width="16.140625" style="6" customWidth="1"/>
    <col min="23" max="23" width="19.140625" style="6" customWidth="1"/>
    <col min="24" max="31" width="15.7109375" style="6" customWidth="1"/>
    <col min="32" max="32" width="19.28515625" style="6" customWidth="1"/>
    <col min="33" max="33" width="10.42578125" style="6" customWidth="1"/>
    <col min="34" max="16384" width="10.42578125" style="6"/>
  </cols>
  <sheetData>
    <row r="1" spans="1:32" ht="26.25">
      <c r="B1" s="1" t="s">
        <v>10</v>
      </c>
      <c r="C1" s="1"/>
      <c r="D1" s="1"/>
      <c r="E1" s="1"/>
      <c r="F1" s="1"/>
      <c r="G1" s="1"/>
      <c r="H1" s="1"/>
      <c r="I1" s="1"/>
      <c r="J1" s="1"/>
      <c r="K1" s="1"/>
      <c r="L1" s="1"/>
      <c r="M1" s="1"/>
      <c r="N1" s="1"/>
      <c r="O1" s="1"/>
      <c r="P1" s="1"/>
      <c r="Q1" s="1"/>
    </row>
    <row r="2" spans="1:32" ht="30.75">
      <c r="B2" s="1" t="s">
        <v>346</v>
      </c>
      <c r="C2" s="1"/>
      <c r="D2" s="1"/>
      <c r="E2" s="1"/>
      <c r="F2" s="1"/>
      <c r="G2" s="1"/>
      <c r="H2" s="1"/>
      <c r="I2" s="1"/>
      <c r="J2" s="1"/>
      <c r="K2" s="1"/>
      <c r="L2" s="1"/>
      <c r="M2" s="1"/>
      <c r="N2" s="1"/>
      <c r="O2" s="1"/>
      <c r="P2" s="1"/>
      <c r="Q2" s="1"/>
      <c r="R2" s="5"/>
      <c r="S2" s="5"/>
      <c r="T2" s="5"/>
      <c r="U2" s="5"/>
      <c r="V2" s="5"/>
      <c r="W2" s="5"/>
      <c r="X2" s="5"/>
      <c r="Y2" s="5"/>
      <c r="Z2" s="5"/>
      <c r="AE2" s="5"/>
    </row>
    <row r="3" spans="1:32">
      <c r="B3" s="233"/>
      <c r="C3" s="233"/>
      <c r="D3" s="233"/>
      <c r="E3" s="233"/>
      <c r="F3" s="233"/>
      <c r="G3" s="233"/>
      <c r="H3" s="233"/>
      <c r="I3" s="233"/>
      <c r="J3" s="233"/>
      <c r="K3" s="233"/>
      <c r="L3" s="8"/>
      <c r="M3" s="1232" t="s">
        <v>4</v>
      </c>
      <c r="N3" s="1232"/>
      <c r="O3" s="234">
        <v>3</v>
      </c>
      <c r="P3" s="235" t="s">
        <v>5</v>
      </c>
      <c r="Q3" s="8"/>
      <c r="R3" s="239"/>
      <c r="S3" s="239"/>
      <c r="T3" s="239"/>
      <c r="U3" s="239"/>
      <c r="V3" s="239"/>
      <c r="W3" s="239"/>
      <c r="X3" s="239"/>
      <c r="Y3" s="239"/>
      <c r="Z3" s="239"/>
      <c r="AE3" s="239"/>
    </row>
    <row r="4" spans="1:32">
      <c r="B4" s="233"/>
      <c r="C4" s="233"/>
      <c r="D4" s="233"/>
      <c r="E4" s="233"/>
      <c r="F4" s="233"/>
      <c r="G4" s="233"/>
      <c r="H4" s="233"/>
      <c r="I4" s="233"/>
      <c r="J4" s="233"/>
      <c r="K4" s="233"/>
      <c r="L4" s="233"/>
      <c r="M4" s="236"/>
      <c r="N4" s="214"/>
      <c r="O4" s="237" t="s">
        <v>8</v>
      </c>
      <c r="P4" s="238" t="s">
        <v>6</v>
      </c>
      <c r="Q4" s="8"/>
      <c r="R4" s="239"/>
      <c r="S4" s="239"/>
      <c r="T4" s="239"/>
      <c r="U4" s="239"/>
      <c r="V4" s="239"/>
      <c r="W4" s="239"/>
      <c r="X4" s="239"/>
      <c r="Y4" s="239"/>
      <c r="Z4" s="239"/>
      <c r="AE4" s="239"/>
    </row>
    <row r="5" spans="1:32">
      <c r="B5" s="233"/>
      <c r="C5" s="233"/>
      <c r="D5" s="233"/>
      <c r="E5" s="233"/>
      <c r="F5" s="233"/>
      <c r="G5" s="233"/>
      <c r="H5" s="233"/>
      <c r="I5" s="233"/>
      <c r="J5" s="233"/>
      <c r="K5" s="233"/>
      <c r="L5" s="233"/>
      <c r="M5" s="236"/>
      <c r="N5" s="214"/>
      <c r="O5" s="237" t="s">
        <v>9</v>
      </c>
      <c r="P5" s="235" t="s">
        <v>7</v>
      </c>
      <c r="Q5" s="8"/>
      <c r="R5" s="239"/>
      <c r="S5" s="239"/>
      <c r="T5" s="239"/>
      <c r="U5" s="239"/>
      <c r="V5" s="239"/>
      <c r="W5" s="239"/>
      <c r="X5" s="239"/>
      <c r="Y5" s="239"/>
      <c r="Z5" s="239"/>
      <c r="AE5" s="239"/>
    </row>
    <row r="6" spans="1:32" ht="12.75" customHeight="1">
      <c r="C6" s="563"/>
      <c r="D6" s="7"/>
      <c r="E6" s="7"/>
      <c r="F6" s="7"/>
      <c r="G6" s="7"/>
      <c r="H6" s="7"/>
      <c r="I6" s="7"/>
      <c r="J6" s="7"/>
      <c r="K6" s="563"/>
      <c r="L6" s="109"/>
      <c r="M6" s="109"/>
      <c r="N6" s="109"/>
      <c r="O6" s="109"/>
      <c r="P6" s="109"/>
      <c r="Q6" s="109"/>
      <c r="R6" s="563"/>
      <c r="S6" s="563"/>
      <c r="T6" s="563"/>
      <c r="U6" s="563"/>
    </row>
    <row r="7" spans="1:32" s="232" customFormat="1" ht="18.75">
      <c r="A7" s="18"/>
      <c r="B7" s="1233" t="s">
        <v>11</v>
      </c>
      <c r="C7" s="1233"/>
      <c r="D7" s="1236" t="s">
        <v>89</v>
      </c>
      <c r="E7" s="1237"/>
      <c r="F7" s="1263" t="s">
        <v>12</v>
      </c>
      <c r="G7" s="1245" t="s">
        <v>60</v>
      </c>
      <c r="H7" s="1246"/>
      <c r="I7" s="1246"/>
      <c r="J7" s="1246"/>
      <c r="K7" s="1246"/>
      <c r="L7" s="1270" t="s">
        <v>86</v>
      </c>
      <c r="M7" s="1271"/>
      <c r="N7" s="1272"/>
      <c r="O7" s="1252" t="s">
        <v>85</v>
      </c>
      <c r="P7" s="1267" t="s">
        <v>347</v>
      </c>
      <c r="Q7" s="1249" t="s">
        <v>84</v>
      </c>
      <c r="R7" s="1240" t="s">
        <v>74</v>
      </c>
      <c r="S7" s="1241"/>
      <c r="T7" s="1241"/>
      <c r="U7" s="1242"/>
      <c r="V7" s="1261" t="s">
        <v>3</v>
      </c>
      <c r="W7" s="1262"/>
      <c r="X7" s="1262"/>
      <c r="Y7" s="1262"/>
      <c r="Z7" s="1262"/>
      <c r="AA7" s="1262"/>
      <c r="AB7" s="1262"/>
      <c r="AC7" s="1262"/>
      <c r="AD7" s="1262"/>
      <c r="AE7" s="19"/>
      <c r="AF7" s="19"/>
    </row>
    <row r="8" spans="1:32" s="232" customFormat="1" ht="37.5">
      <c r="A8" s="18"/>
      <c r="B8" s="1234"/>
      <c r="C8" s="1234"/>
      <c r="D8" s="1238"/>
      <c r="E8" s="1239"/>
      <c r="F8" s="1273"/>
      <c r="G8" s="1247"/>
      <c r="H8" s="1248"/>
      <c r="I8" s="1248"/>
      <c r="J8" s="1248"/>
      <c r="K8" s="1248"/>
      <c r="L8" s="1270"/>
      <c r="M8" s="1271"/>
      <c r="N8" s="1272"/>
      <c r="O8" s="1253"/>
      <c r="P8" s="1268"/>
      <c r="Q8" s="1250"/>
      <c r="R8" s="1243"/>
      <c r="S8" s="1243"/>
      <c r="T8" s="1243"/>
      <c r="U8" s="1244"/>
      <c r="V8" s="190" t="s">
        <v>13</v>
      </c>
      <c r="W8" s="195" t="s">
        <v>14</v>
      </c>
      <c r="X8" s="194" t="s">
        <v>15</v>
      </c>
      <c r="Y8" s="192" t="s">
        <v>17</v>
      </c>
      <c r="Z8" s="191" t="s">
        <v>18</v>
      </c>
      <c r="AA8" s="193" t="s">
        <v>19</v>
      </c>
      <c r="AB8" s="196" t="s">
        <v>20</v>
      </c>
      <c r="AC8" s="20" t="s">
        <v>21</v>
      </c>
      <c r="AD8" s="21" t="s">
        <v>23</v>
      </c>
      <c r="AE8" s="22" t="s">
        <v>16</v>
      </c>
      <c r="AF8" s="23" t="s">
        <v>22</v>
      </c>
    </row>
    <row r="9" spans="1:32" s="232" customFormat="1" ht="24" customHeight="1">
      <c r="A9" s="18"/>
      <c r="B9" s="1234"/>
      <c r="C9" s="1234"/>
      <c r="D9" s="1263" t="s">
        <v>0</v>
      </c>
      <c r="E9" s="1263" t="s">
        <v>1</v>
      </c>
      <c r="F9" s="1273"/>
      <c r="G9" s="1265">
        <v>1</v>
      </c>
      <c r="H9" s="1265">
        <v>2</v>
      </c>
      <c r="I9" s="1265">
        <v>3</v>
      </c>
      <c r="J9" s="1265">
        <v>4</v>
      </c>
      <c r="K9" s="1245">
        <v>5</v>
      </c>
      <c r="L9" s="1277" t="s">
        <v>58</v>
      </c>
      <c r="M9" s="1279" t="s">
        <v>26</v>
      </c>
      <c r="N9" s="1280" t="s">
        <v>27</v>
      </c>
      <c r="O9" s="1253"/>
      <c r="P9" s="1268"/>
      <c r="Q9" s="1250"/>
      <c r="R9" s="1281" t="s">
        <v>24</v>
      </c>
      <c r="S9" s="1283" t="s">
        <v>25</v>
      </c>
      <c r="T9" s="1255" t="s">
        <v>61</v>
      </c>
      <c r="U9" s="1259" t="s">
        <v>62</v>
      </c>
      <c r="V9" s="1257" t="s">
        <v>25</v>
      </c>
      <c r="W9" s="1257" t="s">
        <v>25</v>
      </c>
      <c r="X9" s="1257" t="s">
        <v>25</v>
      </c>
      <c r="Y9" s="1257" t="s">
        <v>25</v>
      </c>
      <c r="Z9" s="1257" t="s">
        <v>25</v>
      </c>
      <c r="AA9" s="1257" t="s">
        <v>25</v>
      </c>
      <c r="AB9" s="1257" t="s">
        <v>25</v>
      </c>
      <c r="AC9" s="1257" t="s">
        <v>25</v>
      </c>
      <c r="AD9" s="1275" t="s">
        <v>25</v>
      </c>
      <c r="AE9" s="1257" t="s">
        <v>25</v>
      </c>
      <c r="AF9" s="1257" t="s">
        <v>25</v>
      </c>
    </row>
    <row r="10" spans="1:32" s="232" customFormat="1" ht="18.75">
      <c r="A10" s="18"/>
      <c r="B10" s="1235"/>
      <c r="C10" s="1235"/>
      <c r="D10" s="1264"/>
      <c r="E10" s="1264"/>
      <c r="F10" s="1264"/>
      <c r="G10" s="1266"/>
      <c r="H10" s="1266"/>
      <c r="I10" s="1266"/>
      <c r="J10" s="1266"/>
      <c r="K10" s="1247"/>
      <c r="L10" s="1278"/>
      <c r="M10" s="1279"/>
      <c r="N10" s="1280"/>
      <c r="O10" s="1254"/>
      <c r="P10" s="1269"/>
      <c r="Q10" s="1251"/>
      <c r="R10" s="1282"/>
      <c r="S10" s="1284"/>
      <c r="T10" s="1256"/>
      <c r="U10" s="1260"/>
      <c r="V10" s="1258"/>
      <c r="W10" s="1258"/>
      <c r="X10" s="1258"/>
      <c r="Y10" s="1258"/>
      <c r="Z10" s="1258"/>
      <c r="AA10" s="1258"/>
      <c r="AB10" s="1258"/>
      <c r="AC10" s="1258"/>
      <c r="AD10" s="1276"/>
      <c r="AE10" s="1258"/>
      <c r="AF10" s="1258"/>
    </row>
    <row r="11" spans="1:32" s="181" customFormat="1" ht="50.1" customHeight="1" thickBot="1">
      <c r="A11" s="176"/>
      <c r="B11" s="1285" t="s">
        <v>95</v>
      </c>
      <c r="C11" s="1286"/>
      <c r="D11" s="1286"/>
      <c r="E11" s="1287"/>
      <c r="F11" s="531">
        <v>15</v>
      </c>
      <c r="G11" s="532"/>
      <c r="H11" s="532"/>
      <c r="I11" s="532"/>
      <c r="J11" s="532"/>
      <c r="K11" s="533"/>
      <c r="L11" s="534"/>
      <c r="M11" s="535"/>
      <c r="N11" s="520">
        <f>SUM(N12:N34)</f>
        <v>0.62400545454545453</v>
      </c>
      <c r="O11" s="536"/>
      <c r="P11" s="537"/>
      <c r="Q11" s="535"/>
      <c r="R11" s="207"/>
      <c r="S11" s="207"/>
      <c r="T11" s="207"/>
      <c r="U11" s="207"/>
      <c r="V11" s="207"/>
      <c r="W11" s="207"/>
      <c r="X11" s="207"/>
      <c r="Y11" s="207"/>
      <c r="Z11" s="207"/>
      <c r="AA11" s="207"/>
      <c r="AB11" s="207"/>
      <c r="AC11" s="207"/>
      <c r="AD11" s="207"/>
      <c r="AE11" s="208"/>
      <c r="AF11" s="209"/>
    </row>
    <row r="12" spans="1:32" ht="105.75" thickTop="1">
      <c r="A12" s="52">
        <v>24</v>
      </c>
      <c r="B12" s="395">
        <v>1</v>
      </c>
      <c r="C12" s="311" t="s">
        <v>119</v>
      </c>
      <c r="D12" s="312" t="s">
        <v>2</v>
      </c>
      <c r="E12" s="312">
        <v>2</v>
      </c>
      <c r="F12" s="396">
        <v>2</v>
      </c>
      <c r="G12" s="313">
        <v>1</v>
      </c>
      <c r="H12" s="313">
        <v>1.25</v>
      </c>
      <c r="I12" s="408">
        <v>1.5</v>
      </c>
      <c r="J12" s="408">
        <v>1.75</v>
      </c>
      <c r="K12" s="314">
        <v>2</v>
      </c>
      <c r="L12" s="450">
        <f>(130)*100/5314</f>
        <v>2.4463680843056079</v>
      </c>
      <c r="M12" s="628">
        <v>5</v>
      </c>
      <c r="N12" s="451">
        <f>M12*F12/100</f>
        <v>0.1</v>
      </c>
      <c r="O12" s="629">
        <v>3</v>
      </c>
      <c r="P12" s="412" t="s">
        <v>124</v>
      </c>
      <c r="Q12" s="433" t="s">
        <v>370</v>
      </c>
      <c r="R12" s="202">
        <v>2.2749999999999999</v>
      </c>
      <c r="S12" s="133">
        <f>SUM(V12:AD12)/8</f>
        <v>0.875</v>
      </c>
      <c r="T12" s="77">
        <v>4</v>
      </c>
      <c r="U12" s="78">
        <v>0.08</v>
      </c>
      <c r="V12" s="125">
        <v>0</v>
      </c>
      <c r="W12" s="257">
        <v>0</v>
      </c>
      <c r="X12" s="139">
        <v>0</v>
      </c>
      <c r="Y12" s="132">
        <v>5</v>
      </c>
      <c r="Z12" s="126">
        <v>2</v>
      </c>
      <c r="AA12" s="125">
        <v>0</v>
      </c>
      <c r="AB12" s="257">
        <v>0</v>
      </c>
      <c r="AC12" s="258">
        <v>0</v>
      </c>
      <c r="AD12" s="97"/>
      <c r="AE12" s="259"/>
      <c r="AF12" s="260"/>
    </row>
    <row r="13" spans="1:32">
      <c r="A13" s="52"/>
      <c r="B13" s="399"/>
      <c r="C13" s="319"/>
      <c r="D13" s="320"/>
      <c r="E13" s="320"/>
      <c r="F13" s="400"/>
      <c r="G13" s="321"/>
      <c r="H13" s="321"/>
      <c r="I13" s="488"/>
      <c r="J13" s="488"/>
      <c r="K13" s="322"/>
      <c r="L13" s="548"/>
      <c r="M13" s="549"/>
      <c r="N13" s="550"/>
      <c r="O13" s="644"/>
      <c r="P13" s="417" t="s">
        <v>91</v>
      </c>
      <c r="Q13" s="490"/>
      <c r="R13" s="250"/>
      <c r="S13" s="251"/>
      <c r="T13" s="252"/>
      <c r="U13" s="253"/>
      <c r="V13" s="129"/>
      <c r="W13" s="149"/>
      <c r="X13" s="129"/>
      <c r="Y13" s="254"/>
      <c r="Z13" s="149"/>
      <c r="AA13" s="255"/>
      <c r="AB13" s="149"/>
      <c r="AC13" s="256"/>
      <c r="AD13" s="262"/>
      <c r="AE13" s="277"/>
      <c r="AF13" s="278"/>
    </row>
    <row r="14" spans="1:32" ht="126">
      <c r="A14" s="52"/>
      <c r="B14" s="395"/>
      <c r="C14" s="311"/>
      <c r="D14" s="312"/>
      <c r="E14" s="312"/>
      <c r="F14" s="396"/>
      <c r="G14" s="313"/>
      <c r="H14" s="313"/>
      <c r="I14" s="408"/>
      <c r="J14" s="408"/>
      <c r="K14" s="314"/>
      <c r="L14" s="414"/>
      <c r="M14" s="415"/>
      <c r="N14" s="416"/>
      <c r="O14" s="645"/>
      <c r="P14" s="412" t="s">
        <v>342</v>
      </c>
      <c r="Q14" s="418"/>
      <c r="R14" s="250"/>
      <c r="S14" s="251"/>
      <c r="T14" s="252"/>
      <c r="U14" s="253"/>
      <c r="V14" s="129"/>
      <c r="W14" s="149"/>
      <c r="X14" s="129"/>
      <c r="Y14" s="254"/>
      <c r="Z14" s="149"/>
      <c r="AA14" s="255"/>
      <c r="AB14" s="149"/>
      <c r="AC14" s="256"/>
      <c r="AD14" s="262"/>
      <c r="AE14" s="277"/>
      <c r="AF14" s="278"/>
    </row>
    <row r="15" spans="1:32" ht="126">
      <c r="A15" s="52"/>
      <c r="B15" s="395"/>
      <c r="C15" s="311"/>
      <c r="D15" s="312"/>
      <c r="E15" s="312"/>
      <c r="F15" s="396"/>
      <c r="G15" s="313"/>
      <c r="H15" s="313"/>
      <c r="I15" s="408"/>
      <c r="J15" s="408"/>
      <c r="K15" s="314"/>
      <c r="L15" s="414"/>
      <c r="M15" s="415"/>
      <c r="N15" s="416"/>
      <c r="O15" s="645"/>
      <c r="P15" s="412" t="s">
        <v>92</v>
      </c>
      <c r="Q15" s="418"/>
      <c r="R15" s="250"/>
      <c r="S15" s="251"/>
      <c r="T15" s="252"/>
      <c r="U15" s="253"/>
      <c r="V15" s="129"/>
      <c r="W15" s="149"/>
      <c r="X15" s="129"/>
      <c r="Y15" s="254"/>
      <c r="Z15" s="149"/>
      <c r="AA15" s="255"/>
      <c r="AB15" s="149"/>
      <c r="AC15" s="256"/>
      <c r="AD15" s="262"/>
      <c r="AE15" s="277"/>
      <c r="AF15" s="278"/>
    </row>
    <row r="16" spans="1:32" s="263" customFormat="1">
      <c r="A16" s="261"/>
      <c r="B16" s="395"/>
      <c r="C16" s="311"/>
      <c r="D16" s="312"/>
      <c r="E16" s="312"/>
      <c r="F16" s="396"/>
      <c r="G16" s="313"/>
      <c r="H16" s="313"/>
      <c r="I16" s="408"/>
      <c r="J16" s="408"/>
      <c r="K16" s="314"/>
      <c r="L16" s="409"/>
      <c r="M16" s="410"/>
      <c r="N16" s="351"/>
      <c r="O16" s="646"/>
      <c r="P16" s="412" t="s">
        <v>126</v>
      </c>
      <c r="Q16" s="413"/>
      <c r="R16" s="250"/>
      <c r="S16" s="251"/>
      <c r="T16" s="252"/>
      <c r="U16" s="253"/>
      <c r="V16" s="129"/>
      <c r="W16" s="91"/>
      <c r="X16" s="129"/>
      <c r="Y16" s="254"/>
      <c r="Z16" s="91"/>
      <c r="AA16" s="255"/>
      <c r="AB16" s="91"/>
      <c r="AC16" s="256"/>
      <c r="AD16" s="262"/>
      <c r="AE16" s="82"/>
      <c r="AF16" s="83"/>
    </row>
    <row r="17" spans="1:33" s="263" customFormat="1" ht="105">
      <c r="A17" s="261"/>
      <c r="B17" s="395"/>
      <c r="C17" s="311"/>
      <c r="D17" s="312"/>
      <c r="E17" s="312"/>
      <c r="F17" s="396"/>
      <c r="G17" s="313"/>
      <c r="H17" s="313"/>
      <c r="I17" s="408"/>
      <c r="J17" s="408"/>
      <c r="K17" s="314"/>
      <c r="L17" s="409"/>
      <c r="M17" s="410"/>
      <c r="N17" s="351"/>
      <c r="O17" s="646"/>
      <c r="P17" s="412" t="s">
        <v>125</v>
      </c>
      <c r="Q17" s="413"/>
      <c r="R17" s="250"/>
      <c r="S17" s="251"/>
      <c r="T17" s="252"/>
      <c r="U17" s="253"/>
      <c r="V17" s="129"/>
      <c r="W17" s="91"/>
      <c r="X17" s="129"/>
      <c r="Y17" s="254"/>
      <c r="Z17" s="91"/>
      <c r="AA17" s="255"/>
      <c r="AB17" s="91"/>
      <c r="AC17" s="256"/>
      <c r="AD17" s="262"/>
      <c r="AE17" s="82"/>
      <c r="AF17" s="83"/>
    </row>
    <row r="18" spans="1:33" s="263" customFormat="1" ht="84">
      <c r="A18" s="261"/>
      <c r="B18" s="399"/>
      <c r="C18" s="319"/>
      <c r="D18" s="320"/>
      <c r="E18" s="320"/>
      <c r="F18" s="400"/>
      <c r="G18" s="321"/>
      <c r="H18" s="321"/>
      <c r="I18" s="488"/>
      <c r="J18" s="488"/>
      <c r="K18" s="322"/>
      <c r="L18" s="489"/>
      <c r="M18" s="401"/>
      <c r="N18" s="460"/>
      <c r="O18" s="647"/>
      <c r="P18" s="417" t="s">
        <v>341</v>
      </c>
      <c r="Q18" s="490"/>
      <c r="R18" s="250"/>
      <c r="S18" s="251"/>
      <c r="T18" s="252"/>
      <c r="U18" s="253"/>
      <c r="V18" s="129"/>
      <c r="W18" s="91"/>
      <c r="X18" s="129"/>
      <c r="Y18" s="254"/>
      <c r="Z18" s="91"/>
      <c r="AA18" s="255"/>
      <c r="AB18" s="91"/>
      <c r="AC18" s="256"/>
      <c r="AD18" s="262"/>
      <c r="AE18" s="82"/>
      <c r="AF18" s="83"/>
    </row>
    <row r="19" spans="1:33" s="263" customFormat="1" ht="84">
      <c r="A19" s="261"/>
      <c r="B19" s="395"/>
      <c r="C19" s="311"/>
      <c r="D19" s="312"/>
      <c r="E19" s="312"/>
      <c r="F19" s="396"/>
      <c r="G19" s="313"/>
      <c r="H19" s="313"/>
      <c r="I19" s="408"/>
      <c r="J19" s="408"/>
      <c r="K19" s="314"/>
      <c r="L19" s="409"/>
      <c r="M19" s="410"/>
      <c r="N19" s="351"/>
      <c r="O19" s="646"/>
      <c r="P19" s="412" t="s">
        <v>343</v>
      </c>
      <c r="Q19" s="413"/>
      <c r="R19" s="250"/>
      <c r="S19" s="251"/>
      <c r="T19" s="252"/>
      <c r="U19" s="253"/>
      <c r="V19" s="129"/>
      <c r="W19" s="91"/>
      <c r="X19" s="129"/>
      <c r="Y19" s="254"/>
      <c r="Z19" s="91"/>
      <c r="AA19" s="255"/>
      <c r="AB19" s="91"/>
      <c r="AC19" s="256"/>
      <c r="AD19" s="262"/>
      <c r="AE19" s="82"/>
      <c r="AF19" s="83"/>
    </row>
    <row r="20" spans="1:33" s="263" customFormat="1" ht="105">
      <c r="A20" s="261"/>
      <c r="B20" s="386"/>
      <c r="C20" s="302"/>
      <c r="D20" s="303"/>
      <c r="E20" s="303"/>
      <c r="F20" s="387"/>
      <c r="G20" s="349"/>
      <c r="H20" s="349"/>
      <c r="I20" s="419"/>
      <c r="J20" s="419"/>
      <c r="K20" s="350"/>
      <c r="L20" s="420"/>
      <c r="M20" s="304"/>
      <c r="N20" s="305"/>
      <c r="O20" s="648"/>
      <c r="P20" s="421" t="s">
        <v>344</v>
      </c>
      <c r="Q20" s="422"/>
      <c r="R20" s="250"/>
      <c r="S20" s="251"/>
      <c r="T20" s="252"/>
      <c r="U20" s="253"/>
      <c r="V20" s="129"/>
      <c r="W20" s="91"/>
      <c r="X20" s="129"/>
      <c r="Y20" s="254"/>
      <c r="Z20" s="91"/>
      <c r="AA20" s="255"/>
      <c r="AB20" s="91"/>
      <c r="AC20" s="256"/>
      <c r="AD20" s="262"/>
      <c r="AE20" s="82"/>
      <c r="AF20" s="83"/>
    </row>
    <row r="21" spans="1:33" ht="84">
      <c r="A21" s="52">
        <v>25</v>
      </c>
      <c r="B21" s="652">
        <v>2</v>
      </c>
      <c r="C21" s="306" t="s">
        <v>81</v>
      </c>
      <c r="D21" s="307" t="s">
        <v>2</v>
      </c>
      <c r="E21" s="307">
        <v>30</v>
      </c>
      <c r="F21" s="653">
        <v>2</v>
      </c>
      <c r="G21" s="308">
        <v>10</v>
      </c>
      <c r="H21" s="654">
        <v>15</v>
      </c>
      <c r="I21" s="654">
        <v>20</v>
      </c>
      <c r="J21" s="654">
        <v>25</v>
      </c>
      <c r="K21" s="655">
        <v>30</v>
      </c>
      <c r="L21" s="656">
        <v>9.73</v>
      </c>
      <c r="M21" s="657">
        <f>((((L21-0)*100)/10)/100)</f>
        <v>0.97299999999999998</v>
      </c>
      <c r="N21" s="658">
        <f>M21*F21/100</f>
        <v>1.9459999999999998E-2</v>
      </c>
      <c r="O21" s="292">
        <v>2</v>
      </c>
      <c r="P21" s="659" t="s">
        <v>329</v>
      </c>
      <c r="Q21" s="660" t="s">
        <v>330</v>
      </c>
      <c r="R21" s="174">
        <v>12.700000000000001</v>
      </c>
      <c r="S21" s="104">
        <f>SUM(V21:AD21)/6</f>
        <v>5.666666666666667</v>
      </c>
      <c r="T21" s="61"/>
      <c r="U21" s="65"/>
      <c r="V21" s="128">
        <v>4</v>
      </c>
      <c r="W21" s="92">
        <v>0</v>
      </c>
      <c r="X21" s="97"/>
      <c r="Y21" s="119">
        <v>5</v>
      </c>
      <c r="Z21" s="92">
        <v>25</v>
      </c>
      <c r="AA21" s="131">
        <v>0</v>
      </c>
      <c r="AB21" s="92">
        <v>0</v>
      </c>
      <c r="AC21" s="97"/>
      <c r="AD21" s="97"/>
      <c r="AE21" s="44"/>
      <c r="AF21" s="45"/>
    </row>
    <row r="22" spans="1:33" ht="278.25" customHeight="1">
      <c r="A22" s="52">
        <v>26</v>
      </c>
      <c r="B22" s="390">
        <v>3</v>
      </c>
      <c r="C22" s="391" t="s">
        <v>120</v>
      </c>
      <c r="D22" s="353" t="s">
        <v>2</v>
      </c>
      <c r="E22" s="353">
        <v>5</v>
      </c>
      <c r="F22" s="392">
        <v>2</v>
      </c>
      <c r="G22" s="393">
        <v>1</v>
      </c>
      <c r="H22" s="393">
        <v>2</v>
      </c>
      <c r="I22" s="393">
        <v>3</v>
      </c>
      <c r="J22" s="393">
        <v>4</v>
      </c>
      <c r="K22" s="394">
        <v>5</v>
      </c>
      <c r="L22" s="649">
        <v>5.07</v>
      </c>
      <c r="M22" s="661">
        <v>5</v>
      </c>
      <c r="N22" s="610">
        <f>M22*F22/100</f>
        <v>0.1</v>
      </c>
      <c r="O22" s="662">
        <v>3</v>
      </c>
      <c r="P22" s="404" t="s">
        <v>328</v>
      </c>
      <c r="Q22" s="452" t="s">
        <v>371</v>
      </c>
      <c r="R22" s="170">
        <v>4.583333333333333</v>
      </c>
      <c r="S22" s="3">
        <f>SUM(V22:AD22)/6</f>
        <v>2.3233333333333333</v>
      </c>
      <c r="T22" s="49">
        <v>4.6466666666666665</v>
      </c>
      <c r="U22" s="40">
        <v>9.2933333333333326E-2</v>
      </c>
      <c r="V22" s="128">
        <v>10</v>
      </c>
      <c r="W22" s="92">
        <v>0</v>
      </c>
      <c r="X22" s="97"/>
      <c r="Y22" s="129">
        <v>0</v>
      </c>
      <c r="Z22" s="162">
        <v>0.94</v>
      </c>
      <c r="AA22" s="130">
        <v>3</v>
      </c>
      <c r="AB22" s="92">
        <v>0</v>
      </c>
      <c r="AC22" s="97"/>
      <c r="AD22" s="97"/>
      <c r="AE22" s="44"/>
      <c r="AF22" s="45"/>
    </row>
    <row r="23" spans="1:33">
      <c r="A23" s="52"/>
      <c r="B23" s="395"/>
      <c r="C23" s="311"/>
      <c r="D23" s="312"/>
      <c r="E23" s="312"/>
      <c r="F23" s="396"/>
      <c r="G23" s="313"/>
      <c r="H23" s="313"/>
      <c r="I23" s="313"/>
      <c r="J23" s="313"/>
      <c r="K23" s="314"/>
      <c r="L23" s="409"/>
      <c r="M23" s="410"/>
      <c r="N23" s="351"/>
      <c r="O23" s="629"/>
      <c r="P23" s="412" t="s">
        <v>327</v>
      </c>
      <c r="Q23" s="413"/>
      <c r="R23" s="170"/>
      <c r="S23" s="3"/>
      <c r="T23" s="49"/>
      <c r="U23" s="40"/>
      <c r="V23" s="447"/>
      <c r="W23" s="257"/>
      <c r="X23" s="97"/>
      <c r="Y23" s="129"/>
      <c r="Z23" s="162"/>
      <c r="AA23" s="130"/>
      <c r="AB23" s="257"/>
      <c r="AC23" s="97"/>
      <c r="AD23" s="97"/>
      <c r="AE23" s="44"/>
      <c r="AF23" s="45"/>
    </row>
    <row r="24" spans="1:33" ht="147">
      <c r="A24" s="52">
        <v>27</v>
      </c>
      <c r="B24" s="652">
        <v>4</v>
      </c>
      <c r="C24" s="306" t="s">
        <v>121</v>
      </c>
      <c r="D24" s="307" t="s">
        <v>2</v>
      </c>
      <c r="E24" s="307">
        <v>50</v>
      </c>
      <c r="F24" s="653">
        <v>2</v>
      </c>
      <c r="G24" s="308">
        <v>10</v>
      </c>
      <c r="H24" s="308">
        <v>20</v>
      </c>
      <c r="I24" s="308">
        <v>30</v>
      </c>
      <c r="J24" s="308">
        <v>40</v>
      </c>
      <c r="K24" s="309">
        <v>50</v>
      </c>
      <c r="L24" s="656">
        <f>(14-11)*100/11</f>
        <v>27.272727272727273</v>
      </c>
      <c r="M24" s="657">
        <f>((((L24-20)*100)/10)/100)+2</f>
        <v>2.7272727272727275</v>
      </c>
      <c r="N24" s="658">
        <f>M24*F24/100</f>
        <v>5.454545454545455E-2</v>
      </c>
      <c r="O24" s="292">
        <v>2</v>
      </c>
      <c r="P24" s="659" t="s">
        <v>373</v>
      </c>
      <c r="Q24" s="663" t="s">
        <v>372</v>
      </c>
      <c r="R24" s="171">
        <v>50</v>
      </c>
      <c r="S24" s="127">
        <f>SUM(V24:AD24)/2</f>
        <v>25</v>
      </c>
      <c r="T24" s="39">
        <v>5</v>
      </c>
      <c r="U24" s="59">
        <v>0.1</v>
      </c>
      <c r="V24" s="97"/>
      <c r="W24" s="97"/>
      <c r="X24" s="97"/>
      <c r="Y24" s="97"/>
      <c r="Z24" s="92">
        <v>0</v>
      </c>
      <c r="AA24" s="92">
        <v>50</v>
      </c>
      <c r="AB24" s="97"/>
      <c r="AC24" s="97"/>
      <c r="AD24" s="97"/>
      <c r="AE24" s="44"/>
      <c r="AF24" s="45"/>
    </row>
    <row r="25" spans="1:33" ht="84">
      <c r="A25" s="52">
        <v>28</v>
      </c>
      <c r="B25" s="390">
        <v>5</v>
      </c>
      <c r="C25" s="391" t="s">
        <v>122</v>
      </c>
      <c r="D25" s="353" t="s">
        <v>30</v>
      </c>
      <c r="E25" s="353">
        <v>1</v>
      </c>
      <c r="F25" s="392">
        <v>2</v>
      </c>
      <c r="G25" s="393">
        <v>1</v>
      </c>
      <c r="H25" s="393">
        <v>2</v>
      </c>
      <c r="I25" s="393">
        <v>3</v>
      </c>
      <c r="J25" s="393">
        <v>4</v>
      </c>
      <c r="K25" s="394">
        <v>5</v>
      </c>
      <c r="L25" s="667">
        <v>2</v>
      </c>
      <c r="M25" s="651">
        <v>5</v>
      </c>
      <c r="N25" s="610">
        <f>M25*F25/100</f>
        <v>0.1</v>
      </c>
      <c r="O25" s="538">
        <v>3</v>
      </c>
      <c r="P25" s="404" t="s">
        <v>374</v>
      </c>
      <c r="Q25" s="651"/>
      <c r="R25" s="171">
        <v>2</v>
      </c>
      <c r="S25" s="53">
        <v>1</v>
      </c>
      <c r="T25" s="39">
        <v>1</v>
      </c>
      <c r="U25" s="59">
        <v>0.02</v>
      </c>
      <c r="V25" s="97"/>
      <c r="W25" s="92">
        <v>0</v>
      </c>
      <c r="X25" s="97"/>
      <c r="Y25" s="110">
        <v>1</v>
      </c>
      <c r="Z25" s="92">
        <v>0</v>
      </c>
      <c r="AA25" s="97"/>
      <c r="AB25" s="97"/>
      <c r="AC25" s="97"/>
      <c r="AD25" s="97"/>
      <c r="AE25" s="44"/>
      <c r="AF25" s="45"/>
    </row>
    <row r="26" spans="1:33" s="220" customFormat="1" ht="243.75" customHeight="1">
      <c r="A26" s="216">
        <v>29</v>
      </c>
      <c r="B26" s="386">
        <v>6</v>
      </c>
      <c r="C26" s="302" t="s">
        <v>82</v>
      </c>
      <c r="D26" s="303" t="s">
        <v>46</v>
      </c>
      <c r="E26" s="303">
        <v>4</v>
      </c>
      <c r="F26" s="387">
        <v>2</v>
      </c>
      <c r="G26" s="431">
        <v>0</v>
      </c>
      <c r="H26" s="349">
        <v>1</v>
      </c>
      <c r="I26" s="349">
        <v>2</v>
      </c>
      <c r="J26" s="349">
        <v>3</v>
      </c>
      <c r="K26" s="350">
        <v>4</v>
      </c>
      <c r="L26" s="432">
        <v>11</v>
      </c>
      <c r="M26" s="424">
        <v>5</v>
      </c>
      <c r="N26" s="608">
        <f>M26*F26/100</f>
        <v>0.1</v>
      </c>
      <c r="O26" s="425">
        <v>3</v>
      </c>
      <c r="P26" s="421" t="s">
        <v>114</v>
      </c>
      <c r="Q26" s="666"/>
      <c r="R26" s="171">
        <v>6</v>
      </c>
      <c r="S26" s="127">
        <f>SUM(V26:AD26)</f>
        <v>5</v>
      </c>
      <c r="T26" s="39"/>
      <c r="U26" s="40"/>
      <c r="V26" s="230"/>
      <c r="W26" s="92">
        <v>0</v>
      </c>
      <c r="X26" s="230"/>
      <c r="Y26" s="124">
        <v>0</v>
      </c>
      <c r="Z26" s="125">
        <v>1</v>
      </c>
      <c r="AA26" s="92">
        <v>1</v>
      </c>
      <c r="AB26" s="126">
        <v>3</v>
      </c>
      <c r="AC26" s="231">
        <v>0</v>
      </c>
      <c r="AD26" s="96">
        <v>0</v>
      </c>
      <c r="AE26" s="44"/>
      <c r="AF26" s="45"/>
      <c r="AG26" s="220" t="s">
        <v>87</v>
      </c>
    </row>
    <row r="27" spans="1:33">
      <c r="A27" s="52"/>
      <c r="B27" s="390"/>
      <c r="C27" s="354"/>
      <c r="D27" s="353"/>
      <c r="E27" s="353"/>
      <c r="F27" s="392"/>
      <c r="G27" s="426"/>
      <c r="H27" s="393"/>
      <c r="I27" s="393"/>
      <c r="J27" s="393"/>
      <c r="K27" s="394"/>
      <c r="L27" s="650"/>
      <c r="M27" s="651"/>
      <c r="N27" s="668"/>
      <c r="O27" s="669"/>
      <c r="P27" s="404" t="s">
        <v>115</v>
      </c>
      <c r="Q27" s="651"/>
      <c r="R27" s="171"/>
      <c r="S27" s="127"/>
      <c r="T27" s="39"/>
      <c r="U27" s="40"/>
      <c r="V27" s="97"/>
      <c r="W27" s="92"/>
      <c r="X27" s="97"/>
      <c r="Y27" s="255"/>
      <c r="Z27" s="129"/>
      <c r="AA27" s="92"/>
      <c r="AB27" s="149"/>
      <c r="AC27" s="95"/>
      <c r="AD27" s="264"/>
      <c r="AE27" s="44"/>
      <c r="AF27" s="45"/>
    </row>
    <row r="28" spans="1:33">
      <c r="A28" s="52"/>
      <c r="B28" s="386"/>
      <c r="C28" s="427"/>
      <c r="D28" s="312"/>
      <c r="E28" s="312"/>
      <c r="F28" s="396"/>
      <c r="G28" s="428"/>
      <c r="H28" s="313"/>
      <c r="I28" s="313"/>
      <c r="J28" s="313"/>
      <c r="K28" s="314"/>
      <c r="L28" s="429"/>
      <c r="M28" s="430"/>
      <c r="N28" s="351"/>
      <c r="O28" s="560"/>
      <c r="P28" s="412" t="s">
        <v>116</v>
      </c>
      <c r="Q28" s="430"/>
      <c r="R28" s="171"/>
      <c r="S28" s="127"/>
      <c r="T28" s="39"/>
      <c r="U28" s="40"/>
      <c r="V28" s="97"/>
      <c r="W28" s="92"/>
      <c r="X28" s="97"/>
      <c r="Y28" s="255"/>
      <c r="Z28" s="129"/>
      <c r="AA28" s="92"/>
      <c r="AB28" s="149"/>
      <c r="AC28" s="95"/>
      <c r="AD28" s="264"/>
      <c r="AE28" s="44"/>
      <c r="AF28" s="45"/>
    </row>
    <row r="29" spans="1:33" ht="126">
      <c r="A29" s="52"/>
      <c r="B29" s="395"/>
      <c r="C29" s="427"/>
      <c r="D29" s="312"/>
      <c r="E29" s="312"/>
      <c r="F29" s="396"/>
      <c r="G29" s="428"/>
      <c r="H29" s="313"/>
      <c r="I29" s="313"/>
      <c r="J29" s="313"/>
      <c r="K29" s="314"/>
      <c r="L29" s="429"/>
      <c r="M29" s="430"/>
      <c r="N29" s="351"/>
      <c r="O29" s="560"/>
      <c r="P29" s="412" t="s">
        <v>117</v>
      </c>
      <c r="Q29" s="430"/>
      <c r="R29" s="171"/>
      <c r="S29" s="127"/>
      <c r="T29" s="39"/>
      <c r="U29" s="40"/>
      <c r="V29" s="97"/>
      <c r="W29" s="92"/>
      <c r="X29" s="97"/>
      <c r="Y29" s="255"/>
      <c r="Z29" s="129"/>
      <c r="AA29" s="92"/>
      <c r="AB29" s="149"/>
      <c r="AC29" s="95"/>
      <c r="AD29" s="264"/>
      <c r="AE29" s="44"/>
      <c r="AF29" s="45"/>
    </row>
    <row r="30" spans="1:33" ht="105">
      <c r="A30" s="52"/>
      <c r="B30" s="386"/>
      <c r="C30" s="423"/>
      <c r="D30" s="303"/>
      <c r="E30" s="303"/>
      <c r="F30" s="387"/>
      <c r="G30" s="431"/>
      <c r="H30" s="349"/>
      <c r="I30" s="349"/>
      <c r="J30" s="349"/>
      <c r="K30" s="350"/>
      <c r="L30" s="432"/>
      <c r="M30" s="424"/>
      <c r="N30" s="305"/>
      <c r="O30" s="561"/>
      <c r="P30" s="421" t="s">
        <v>118</v>
      </c>
      <c r="Q30" s="424"/>
      <c r="R30" s="171"/>
      <c r="S30" s="127"/>
      <c r="T30" s="39"/>
      <c r="U30" s="40"/>
      <c r="V30" s="97"/>
      <c r="W30" s="92"/>
      <c r="X30" s="97"/>
      <c r="Y30" s="255"/>
      <c r="Z30" s="129"/>
      <c r="AA30" s="92"/>
      <c r="AB30" s="149"/>
      <c r="AC30" s="95"/>
      <c r="AD30" s="264"/>
      <c r="AE30" s="44"/>
      <c r="AF30" s="45"/>
    </row>
    <row r="31" spans="1:33" ht="260.25" customHeight="1">
      <c r="A31" s="52">
        <v>30</v>
      </c>
      <c r="B31" s="390">
        <v>7</v>
      </c>
      <c r="C31" s="391" t="s">
        <v>47</v>
      </c>
      <c r="D31" s="353" t="s">
        <v>46</v>
      </c>
      <c r="E31" s="353">
        <v>5</v>
      </c>
      <c r="F31" s="392">
        <v>2</v>
      </c>
      <c r="G31" s="393">
        <v>1</v>
      </c>
      <c r="H31" s="393">
        <v>2</v>
      </c>
      <c r="I31" s="393">
        <v>3</v>
      </c>
      <c r="J31" s="393">
        <v>4</v>
      </c>
      <c r="K31" s="394">
        <v>5</v>
      </c>
      <c r="L31" s="448">
        <v>22</v>
      </c>
      <c r="M31" s="449">
        <v>5</v>
      </c>
      <c r="N31" s="453">
        <f>M31*F31/100</f>
        <v>0.1</v>
      </c>
      <c r="O31" s="553">
        <v>3</v>
      </c>
      <c r="P31" s="404" t="s">
        <v>324</v>
      </c>
      <c r="Q31" s="539"/>
      <c r="R31" s="171">
        <v>12</v>
      </c>
      <c r="S31" s="53">
        <f>SUM(V31:AD31)</f>
        <v>8</v>
      </c>
      <c r="T31" s="39"/>
      <c r="U31" s="59"/>
      <c r="V31" s="51">
        <v>1</v>
      </c>
      <c r="W31" s="51" t="s">
        <v>63</v>
      </c>
      <c r="X31" s="97"/>
      <c r="Y31" s="79">
        <v>2</v>
      </c>
      <c r="Z31" s="51">
        <v>2</v>
      </c>
      <c r="AA31" s="51">
        <v>2</v>
      </c>
      <c r="AB31" s="66">
        <v>1</v>
      </c>
      <c r="AC31" s="122">
        <v>0</v>
      </c>
      <c r="AD31" s="97"/>
      <c r="AE31" s="44"/>
      <c r="AF31" s="45"/>
    </row>
    <row r="32" spans="1:33" ht="318" customHeight="1">
      <c r="A32" s="52"/>
      <c r="B32" s="395"/>
      <c r="C32" s="427"/>
      <c r="D32" s="312"/>
      <c r="E32" s="312"/>
      <c r="F32" s="396"/>
      <c r="G32" s="313"/>
      <c r="H32" s="313"/>
      <c r="I32" s="313"/>
      <c r="J32" s="313"/>
      <c r="K32" s="314"/>
      <c r="L32" s="429"/>
      <c r="M32" s="430"/>
      <c r="N32" s="411"/>
      <c r="O32" s="551"/>
      <c r="P32" s="412" t="s">
        <v>325</v>
      </c>
      <c r="Q32" s="552"/>
      <c r="R32" s="198"/>
      <c r="S32" s="441"/>
      <c r="T32" s="442"/>
      <c r="U32" s="443"/>
      <c r="V32" s="41"/>
      <c r="W32" s="41"/>
      <c r="X32" s="97"/>
      <c r="Y32" s="444"/>
      <c r="Z32" s="41"/>
      <c r="AA32" s="41"/>
      <c r="AB32" s="445"/>
      <c r="AC32" s="446"/>
      <c r="AD32" s="97"/>
      <c r="AE32" s="259"/>
      <c r="AF32" s="260"/>
    </row>
    <row r="33" spans="1:32" ht="105">
      <c r="A33" s="52"/>
      <c r="B33" s="386"/>
      <c r="C33" s="423"/>
      <c r="D33" s="303"/>
      <c r="E33" s="303"/>
      <c r="F33" s="387"/>
      <c r="G33" s="349"/>
      <c r="H33" s="349"/>
      <c r="I33" s="349"/>
      <c r="J33" s="349"/>
      <c r="K33" s="350"/>
      <c r="L33" s="432"/>
      <c r="M33" s="424"/>
      <c r="N33" s="608"/>
      <c r="O33" s="664"/>
      <c r="P33" s="421" t="s">
        <v>326</v>
      </c>
      <c r="Q33" s="665"/>
      <c r="R33" s="198"/>
      <c r="S33" s="441"/>
      <c r="T33" s="442"/>
      <c r="U33" s="443"/>
      <c r="V33" s="41"/>
      <c r="W33" s="41"/>
      <c r="X33" s="97"/>
      <c r="Y33" s="444"/>
      <c r="Z33" s="41"/>
      <c r="AA33" s="41"/>
      <c r="AB33" s="445"/>
      <c r="AC33" s="446"/>
      <c r="AD33" s="97"/>
      <c r="AE33" s="259"/>
      <c r="AF33" s="260"/>
    </row>
    <row r="34" spans="1:32" ht="199.5" customHeight="1">
      <c r="A34" s="52">
        <v>31</v>
      </c>
      <c r="B34" s="390">
        <v>8</v>
      </c>
      <c r="C34" s="391" t="s">
        <v>123</v>
      </c>
      <c r="D34" s="353" t="s">
        <v>48</v>
      </c>
      <c r="E34" s="353">
        <v>11</v>
      </c>
      <c r="F34" s="392">
        <v>1</v>
      </c>
      <c r="G34" s="393">
        <v>15</v>
      </c>
      <c r="H34" s="393">
        <v>14</v>
      </c>
      <c r="I34" s="393">
        <v>13</v>
      </c>
      <c r="J34" s="393">
        <v>12</v>
      </c>
      <c r="K34" s="394">
        <v>11</v>
      </c>
      <c r="L34" s="448">
        <v>11</v>
      </c>
      <c r="M34" s="449">
        <v>5</v>
      </c>
      <c r="N34" s="453">
        <f>M34*F34/100</f>
        <v>0.05</v>
      </c>
      <c r="O34" s="670">
        <v>3</v>
      </c>
      <c r="P34" s="671" t="s">
        <v>345</v>
      </c>
      <c r="Q34" s="434" t="s">
        <v>323</v>
      </c>
      <c r="R34" s="203"/>
      <c r="S34" s="97"/>
      <c r="T34" s="80"/>
      <c r="U34" s="81"/>
      <c r="V34" s="97"/>
      <c r="W34" s="97"/>
      <c r="X34" s="97"/>
      <c r="Y34" s="97"/>
      <c r="Z34" s="97"/>
      <c r="AA34" s="97"/>
      <c r="AB34" s="97"/>
      <c r="AC34" s="97"/>
      <c r="AD34" s="97"/>
      <c r="AE34" s="76"/>
      <c r="AF34" s="76"/>
    </row>
  </sheetData>
  <mergeCells count="39">
    <mergeCell ref="B11:E11"/>
    <mergeCell ref="AA9:AA10"/>
    <mergeCell ref="AB9:AB10"/>
    <mergeCell ref="AC9:AC10"/>
    <mergeCell ref="AD9:AD10"/>
    <mergeCell ref="L9:L10"/>
    <mergeCell ref="M9:M10"/>
    <mergeCell ref="N9:N10"/>
    <mergeCell ref="R9:R10"/>
    <mergeCell ref="S9:S10"/>
    <mergeCell ref="V7:AD7"/>
    <mergeCell ref="D9:D10"/>
    <mergeCell ref="E9:E10"/>
    <mergeCell ref="G9:G10"/>
    <mergeCell ref="H9:H10"/>
    <mergeCell ref="I9:I10"/>
    <mergeCell ref="J9:J10"/>
    <mergeCell ref="P7:P10"/>
    <mergeCell ref="L7:N8"/>
    <mergeCell ref="F7:F10"/>
    <mergeCell ref="K9:K10"/>
    <mergeCell ref="AE9:AE10"/>
    <mergeCell ref="AF9:AF10"/>
    <mergeCell ref="U9:U10"/>
    <mergeCell ref="V9:V10"/>
    <mergeCell ref="W9:W10"/>
    <mergeCell ref="X9:X10"/>
    <mergeCell ref="Y9:Y10"/>
    <mergeCell ref="Z9:Z10"/>
    <mergeCell ref="B1:Q1"/>
    <mergeCell ref="B2:Q2"/>
    <mergeCell ref="M3:N3"/>
    <mergeCell ref="B7:C10"/>
    <mergeCell ref="D7:E8"/>
    <mergeCell ref="R7:U8"/>
    <mergeCell ref="G7:K8"/>
    <mergeCell ref="Q7:Q10"/>
    <mergeCell ref="O7:O10"/>
    <mergeCell ref="T9:T10"/>
  </mergeCells>
  <printOptions horizontalCentered="1"/>
  <pageMargins left="0.43307086614173229" right="0.55118110236220474" top="0.59055118110236227" bottom="0.35433070866141736" header="0.31496062992125984" footer="0.19685039370078741"/>
  <pageSetup paperSize="9" scale="68" orientation="landscape" useFirstPageNumber="1" r:id="rId1"/>
  <headerFooter>
    <oddFooter>&amp;C&amp;"TH SarabunPSK,Regular"&amp;14 &amp;P/&amp;N</oddFooter>
  </headerFooter>
  <drawing r:id="rId2"/>
</worksheet>
</file>

<file path=xl/worksheets/sheet5.xml><?xml version="1.0" encoding="utf-8"?>
<worksheet xmlns="http://schemas.openxmlformats.org/spreadsheetml/2006/main" xmlns:r="http://schemas.openxmlformats.org/officeDocument/2006/relationships">
  <sheetPr>
    <tabColor rgb="FF00B0F0"/>
  </sheetPr>
  <dimension ref="A1:AF64"/>
  <sheetViews>
    <sheetView view="pageBreakPreview" topLeftCell="A20" zoomScaleNormal="100" zoomScaleSheetLayoutView="100" workbookViewId="0">
      <selection activeCell="P21" sqref="P21"/>
    </sheetView>
  </sheetViews>
  <sheetFormatPr defaultColWidth="10.42578125" defaultRowHeight="21"/>
  <cols>
    <col min="1" max="1" width="3.28515625" style="4" bestFit="1" customWidth="1"/>
    <col min="2" max="2" width="3.7109375" style="4" customWidth="1"/>
    <col min="3" max="3" width="42.5703125" style="6" customWidth="1"/>
    <col min="4" max="4" width="8.5703125" style="6" customWidth="1"/>
    <col min="5" max="5" width="10.42578125" style="6" customWidth="1"/>
    <col min="6" max="6" width="6.5703125" style="6" customWidth="1"/>
    <col min="7" max="7" width="4.85546875" style="6" hidden="1" customWidth="1"/>
    <col min="8" max="11" width="6.140625" style="6" hidden="1" customWidth="1"/>
    <col min="12" max="12" width="8.7109375" style="90" bestFit="1" customWidth="1"/>
    <col min="13" max="13" width="8.28515625" style="90" bestFit="1" customWidth="1"/>
    <col min="14" max="14" width="9.7109375" style="90" bestFit="1" customWidth="1"/>
    <col min="15" max="15" width="6.140625" style="90" bestFit="1" customWidth="1"/>
    <col min="16" max="16" width="46.140625" style="90" customWidth="1"/>
    <col min="17" max="17" width="28.85546875" style="90" customWidth="1"/>
    <col min="18" max="18" width="7.7109375" style="6" customWidth="1"/>
    <col min="19" max="19" width="8" style="6" customWidth="1"/>
    <col min="20" max="20" width="8.7109375" style="6" hidden="1" customWidth="1"/>
    <col min="21" max="21" width="8.42578125" style="6" hidden="1" customWidth="1"/>
    <col min="22" max="22" width="16.140625" style="6" customWidth="1"/>
    <col min="23" max="23" width="19.140625" style="6" customWidth="1"/>
    <col min="24" max="31" width="15.7109375" style="6" customWidth="1"/>
    <col min="32" max="32" width="19.28515625" style="6" customWidth="1"/>
    <col min="33" max="33" width="10.42578125" style="6" customWidth="1"/>
    <col min="34" max="16384" width="10.42578125" style="6"/>
  </cols>
  <sheetData>
    <row r="1" spans="1:32" ht="26.25">
      <c r="B1" s="1" t="s">
        <v>10</v>
      </c>
      <c r="C1" s="1"/>
      <c r="D1" s="1"/>
      <c r="E1" s="1"/>
      <c r="F1" s="1"/>
      <c r="G1" s="1"/>
      <c r="H1" s="1"/>
      <c r="I1" s="1"/>
      <c r="J1" s="1"/>
      <c r="K1" s="1"/>
      <c r="L1" s="1"/>
      <c r="M1" s="1"/>
      <c r="N1" s="1"/>
      <c r="O1" s="1"/>
      <c r="P1" s="1"/>
      <c r="Q1" s="1"/>
    </row>
    <row r="2" spans="1:32" ht="30.75">
      <c r="B2" s="1" t="s">
        <v>346</v>
      </c>
      <c r="C2" s="1"/>
      <c r="D2" s="1"/>
      <c r="E2" s="1"/>
      <c r="F2" s="1"/>
      <c r="G2" s="1"/>
      <c r="H2" s="1"/>
      <c r="I2" s="1"/>
      <c r="J2" s="1"/>
      <c r="K2" s="1"/>
      <c r="L2" s="1"/>
      <c r="M2" s="1"/>
      <c r="N2" s="1"/>
      <c r="O2" s="1"/>
      <c r="P2" s="1"/>
      <c r="Q2" s="1"/>
      <c r="R2" s="5"/>
      <c r="S2" s="5"/>
      <c r="T2" s="5"/>
      <c r="U2" s="5"/>
      <c r="V2" s="5"/>
      <c r="W2" s="5"/>
      <c r="X2" s="5"/>
      <c r="Y2" s="5"/>
      <c r="Z2" s="5"/>
      <c r="AE2" s="5"/>
    </row>
    <row r="3" spans="1:32">
      <c r="B3" s="233"/>
      <c r="C3" s="233"/>
      <c r="D3" s="233"/>
      <c r="E3" s="233"/>
      <c r="F3" s="233"/>
      <c r="G3" s="233"/>
      <c r="H3" s="233"/>
      <c r="I3" s="233"/>
      <c r="J3" s="233"/>
      <c r="K3" s="233"/>
      <c r="L3" s="8"/>
      <c r="M3" s="1232" t="s">
        <v>4</v>
      </c>
      <c r="N3" s="1232"/>
      <c r="O3" s="234">
        <v>3</v>
      </c>
      <c r="P3" s="235" t="s">
        <v>5</v>
      </c>
      <c r="Q3" s="8"/>
      <c r="R3" s="239"/>
      <c r="S3" s="239"/>
      <c r="T3" s="239"/>
      <c r="U3" s="239"/>
      <c r="V3" s="239"/>
      <c r="W3" s="239"/>
      <c r="X3" s="239"/>
      <c r="Y3" s="239"/>
      <c r="Z3" s="239"/>
      <c r="AE3" s="239"/>
    </row>
    <row r="4" spans="1:32">
      <c r="B4" s="233"/>
      <c r="C4" s="233"/>
      <c r="D4" s="233"/>
      <c r="E4" s="233"/>
      <c r="F4" s="233"/>
      <c r="G4" s="233"/>
      <c r="H4" s="233"/>
      <c r="I4" s="233"/>
      <c r="J4" s="233"/>
      <c r="K4" s="233"/>
      <c r="L4" s="233"/>
      <c r="M4" s="236"/>
      <c r="N4" s="214"/>
      <c r="O4" s="237" t="s">
        <v>8</v>
      </c>
      <c r="P4" s="238" t="s">
        <v>6</v>
      </c>
      <c r="Q4" s="8"/>
      <c r="R4" s="239"/>
      <c r="S4" s="239"/>
      <c r="T4" s="239"/>
      <c r="U4" s="239"/>
      <c r="V4" s="239"/>
      <c r="W4" s="239"/>
      <c r="X4" s="239"/>
      <c r="Y4" s="239"/>
      <c r="Z4" s="239"/>
      <c r="AE4" s="239"/>
    </row>
    <row r="5" spans="1:32">
      <c r="B5" s="233"/>
      <c r="C5" s="233"/>
      <c r="D5" s="233"/>
      <c r="E5" s="233"/>
      <c r="F5" s="233"/>
      <c r="G5" s="233"/>
      <c r="H5" s="233"/>
      <c r="I5" s="233"/>
      <c r="J5" s="233"/>
      <c r="K5" s="233"/>
      <c r="L5" s="233"/>
      <c r="M5" s="236"/>
      <c r="N5" s="214"/>
      <c r="O5" s="237" t="s">
        <v>9</v>
      </c>
      <c r="P5" s="235" t="s">
        <v>7</v>
      </c>
      <c r="Q5" s="8"/>
      <c r="R5" s="239"/>
      <c r="S5" s="239"/>
      <c r="T5" s="239"/>
      <c r="U5" s="239"/>
      <c r="V5" s="239"/>
      <c r="W5" s="239"/>
      <c r="X5" s="239"/>
      <c r="Y5" s="239"/>
      <c r="Z5" s="239"/>
      <c r="AE5" s="239"/>
    </row>
    <row r="6" spans="1:32" ht="12.75" customHeight="1">
      <c r="C6" s="562"/>
      <c r="D6" s="7"/>
      <c r="E6" s="7"/>
      <c r="F6" s="7"/>
      <c r="G6" s="7"/>
      <c r="H6" s="7"/>
      <c r="I6" s="7"/>
      <c r="J6" s="7"/>
      <c r="K6" s="562"/>
      <c r="L6" s="109"/>
      <c r="M6" s="109"/>
      <c r="N6" s="109"/>
      <c r="O6" s="109"/>
      <c r="P6" s="109"/>
      <c r="Q6" s="109"/>
      <c r="R6" s="562"/>
      <c r="S6" s="562"/>
      <c r="T6" s="562"/>
      <c r="U6" s="562"/>
    </row>
    <row r="7" spans="1:32" s="232" customFormat="1" ht="18.75">
      <c r="A7" s="18"/>
      <c r="B7" s="1233" t="s">
        <v>11</v>
      </c>
      <c r="C7" s="1233"/>
      <c r="D7" s="1236" t="s">
        <v>89</v>
      </c>
      <c r="E7" s="1237"/>
      <c r="F7" s="1263" t="s">
        <v>12</v>
      </c>
      <c r="G7" s="1245" t="s">
        <v>60</v>
      </c>
      <c r="H7" s="1246"/>
      <c r="I7" s="1246"/>
      <c r="J7" s="1246"/>
      <c r="K7" s="1246"/>
      <c r="L7" s="1270" t="s">
        <v>86</v>
      </c>
      <c r="M7" s="1271"/>
      <c r="N7" s="1272"/>
      <c r="O7" s="1252" t="s">
        <v>85</v>
      </c>
      <c r="P7" s="1267" t="s">
        <v>347</v>
      </c>
      <c r="Q7" s="1249" t="s">
        <v>84</v>
      </c>
      <c r="R7" s="1240" t="s">
        <v>74</v>
      </c>
      <c r="S7" s="1241"/>
      <c r="T7" s="1241"/>
      <c r="U7" s="1242"/>
      <c r="V7" s="1261" t="s">
        <v>3</v>
      </c>
      <c r="W7" s="1262"/>
      <c r="X7" s="1262"/>
      <c r="Y7" s="1262"/>
      <c r="Z7" s="1262"/>
      <c r="AA7" s="1262"/>
      <c r="AB7" s="1262"/>
      <c r="AC7" s="1262"/>
      <c r="AD7" s="1262"/>
      <c r="AE7" s="19"/>
      <c r="AF7" s="19"/>
    </row>
    <row r="8" spans="1:32" s="232" customFormat="1" ht="37.5">
      <c r="A8" s="18"/>
      <c r="B8" s="1234"/>
      <c r="C8" s="1234"/>
      <c r="D8" s="1238"/>
      <c r="E8" s="1239"/>
      <c r="F8" s="1273"/>
      <c r="G8" s="1247"/>
      <c r="H8" s="1248"/>
      <c r="I8" s="1248"/>
      <c r="J8" s="1248"/>
      <c r="K8" s="1248"/>
      <c r="L8" s="1270"/>
      <c r="M8" s="1271"/>
      <c r="N8" s="1272"/>
      <c r="O8" s="1253"/>
      <c r="P8" s="1268"/>
      <c r="Q8" s="1250"/>
      <c r="R8" s="1243"/>
      <c r="S8" s="1243"/>
      <c r="T8" s="1243"/>
      <c r="U8" s="1244"/>
      <c r="V8" s="190" t="s">
        <v>13</v>
      </c>
      <c r="W8" s="195" t="s">
        <v>14</v>
      </c>
      <c r="X8" s="194" t="s">
        <v>15</v>
      </c>
      <c r="Y8" s="192" t="s">
        <v>17</v>
      </c>
      <c r="Z8" s="191" t="s">
        <v>18</v>
      </c>
      <c r="AA8" s="193" t="s">
        <v>19</v>
      </c>
      <c r="AB8" s="196" t="s">
        <v>20</v>
      </c>
      <c r="AC8" s="20" t="s">
        <v>21</v>
      </c>
      <c r="AD8" s="21" t="s">
        <v>23</v>
      </c>
      <c r="AE8" s="22" t="s">
        <v>16</v>
      </c>
      <c r="AF8" s="23" t="s">
        <v>22</v>
      </c>
    </row>
    <row r="9" spans="1:32" s="232" customFormat="1" ht="24" customHeight="1">
      <c r="A9" s="18"/>
      <c r="B9" s="1234"/>
      <c r="C9" s="1234"/>
      <c r="D9" s="1263" t="s">
        <v>0</v>
      </c>
      <c r="E9" s="1263" t="s">
        <v>1</v>
      </c>
      <c r="F9" s="1273"/>
      <c r="G9" s="1265">
        <v>1</v>
      </c>
      <c r="H9" s="1265">
        <v>2</v>
      </c>
      <c r="I9" s="1265">
        <v>3</v>
      </c>
      <c r="J9" s="1265">
        <v>4</v>
      </c>
      <c r="K9" s="1245">
        <v>5</v>
      </c>
      <c r="L9" s="1277" t="s">
        <v>58</v>
      </c>
      <c r="M9" s="1279" t="s">
        <v>26</v>
      </c>
      <c r="N9" s="1280" t="s">
        <v>27</v>
      </c>
      <c r="O9" s="1253"/>
      <c r="P9" s="1268"/>
      <c r="Q9" s="1250"/>
      <c r="R9" s="1281" t="s">
        <v>24</v>
      </c>
      <c r="S9" s="1283" t="s">
        <v>25</v>
      </c>
      <c r="T9" s="1255" t="s">
        <v>61</v>
      </c>
      <c r="U9" s="1259" t="s">
        <v>62</v>
      </c>
      <c r="V9" s="1257" t="s">
        <v>25</v>
      </c>
      <c r="W9" s="1257" t="s">
        <v>25</v>
      </c>
      <c r="X9" s="1257" t="s">
        <v>25</v>
      </c>
      <c r="Y9" s="1257" t="s">
        <v>25</v>
      </c>
      <c r="Z9" s="1257" t="s">
        <v>25</v>
      </c>
      <c r="AA9" s="1257" t="s">
        <v>25</v>
      </c>
      <c r="AB9" s="1257" t="s">
        <v>25</v>
      </c>
      <c r="AC9" s="1257" t="s">
        <v>25</v>
      </c>
      <c r="AD9" s="1275" t="s">
        <v>25</v>
      </c>
      <c r="AE9" s="1257" t="s">
        <v>25</v>
      </c>
      <c r="AF9" s="1257" t="s">
        <v>25</v>
      </c>
    </row>
    <row r="10" spans="1:32" s="232" customFormat="1" ht="18.75">
      <c r="A10" s="18"/>
      <c r="B10" s="1235"/>
      <c r="C10" s="1235"/>
      <c r="D10" s="1264"/>
      <c r="E10" s="1264"/>
      <c r="F10" s="1264"/>
      <c r="G10" s="1266"/>
      <c r="H10" s="1266"/>
      <c r="I10" s="1266"/>
      <c r="J10" s="1266"/>
      <c r="K10" s="1247"/>
      <c r="L10" s="1278"/>
      <c r="M10" s="1279"/>
      <c r="N10" s="1280"/>
      <c r="O10" s="1254"/>
      <c r="P10" s="1269"/>
      <c r="Q10" s="1251"/>
      <c r="R10" s="1282"/>
      <c r="S10" s="1284"/>
      <c r="T10" s="1256"/>
      <c r="U10" s="1260"/>
      <c r="V10" s="1258"/>
      <c r="W10" s="1258"/>
      <c r="X10" s="1258"/>
      <c r="Y10" s="1258"/>
      <c r="Z10" s="1258"/>
      <c r="AA10" s="1258"/>
      <c r="AB10" s="1258"/>
      <c r="AC10" s="1258"/>
      <c r="AD10" s="1276"/>
      <c r="AE10" s="1258"/>
      <c r="AF10" s="1258"/>
    </row>
    <row r="11" spans="1:32" s="181" customFormat="1" ht="50.1" customHeight="1" thickBot="1">
      <c r="A11" s="176"/>
      <c r="B11" s="1285" t="s">
        <v>96</v>
      </c>
      <c r="C11" s="1286"/>
      <c r="D11" s="1286"/>
      <c r="E11" s="1286"/>
      <c r="F11" s="540">
        <v>20</v>
      </c>
      <c r="G11" s="532"/>
      <c r="H11" s="532"/>
      <c r="I11" s="532"/>
      <c r="J11" s="532"/>
      <c r="K11" s="533"/>
      <c r="L11" s="541"/>
      <c r="M11" s="523"/>
      <c r="N11" s="520">
        <f>SUM(N12:N27)</f>
        <v>0.64710281690140836</v>
      </c>
      <c r="O11" s="542"/>
      <c r="P11" s="522"/>
      <c r="Q11" s="523"/>
      <c r="R11" s="210"/>
      <c r="S11" s="210"/>
      <c r="T11" s="210"/>
      <c r="U11" s="210"/>
      <c r="V11" s="210"/>
      <c r="W11" s="210"/>
      <c r="X11" s="210"/>
      <c r="Y11" s="210"/>
      <c r="Z11" s="210"/>
      <c r="AA11" s="210"/>
      <c r="AB11" s="210"/>
      <c r="AC11" s="210"/>
      <c r="AD11" s="210"/>
      <c r="AE11" s="211"/>
      <c r="AF11" s="212"/>
    </row>
    <row r="12" spans="1:32" s="220" customFormat="1" ht="153.75" thickTop="1">
      <c r="A12" s="216">
        <v>32</v>
      </c>
      <c r="B12" s="310">
        <v>1</v>
      </c>
      <c r="C12" s="311" t="s">
        <v>49</v>
      </c>
      <c r="D12" s="312" t="s">
        <v>2</v>
      </c>
      <c r="E12" s="312">
        <v>75</v>
      </c>
      <c r="F12" s="312">
        <v>2</v>
      </c>
      <c r="G12" s="312">
        <v>71</v>
      </c>
      <c r="H12" s="312">
        <v>72</v>
      </c>
      <c r="I12" s="312">
        <v>73</v>
      </c>
      <c r="J12" s="312">
        <v>74</v>
      </c>
      <c r="K12" s="572">
        <v>75</v>
      </c>
      <c r="L12" s="573">
        <v>64.62</v>
      </c>
      <c r="M12" s="410">
        <f>(((L12-0)*100)/71) /100</f>
        <v>0.91014084507042259</v>
      </c>
      <c r="N12" s="411">
        <f>M12*F12/100</f>
        <v>1.8202816901408451E-2</v>
      </c>
      <c r="O12" s="574">
        <v>2</v>
      </c>
      <c r="P12" s="397" t="s">
        <v>380</v>
      </c>
      <c r="Q12" s="458" t="s">
        <v>348</v>
      </c>
      <c r="R12" s="221">
        <v>63.333333333333336</v>
      </c>
      <c r="S12" s="222">
        <f>SUM(V12:AD12)/9</f>
        <v>28.988888888888887</v>
      </c>
      <c r="T12" s="223"/>
      <c r="U12" s="224"/>
      <c r="V12" s="91">
        <v>65</v>
      </c>
      <c r="W12" s="91" t="s">
        <v>63</v>
      </c>
      <c r="X12" s="145">
        <v>90</v>
      </c>
      <c r="Y12" s="225">
        <v>30.4</v>
      </c>
      <c r="Z12" s="226">
        <v>30.5</v>
      </c>
      <c r="AA12" s="111">
        <v>45</v>
      </c>
      <c r="AB12" s="91">
        <v>0</v>
      </c>
      <c r="AC12" s="227">
        <v>0</v>
      </c>
      <c r="AD12" s="96">
        <v>0</v>
      </c>
      <c r="AE12" s="82"/>
      <c r="AF12" s="83"/>
    </row>
    <row r="13" spans="1:32" s="17" customFormat="1" ht="99" customHeight="1">
      <c r="A13" s="85">
        <v>33</v>
      </c>
      <c r="B13" s="352">
        <v>2</v>
      </c>
      <c r="C13" s="391" t="s">
        <v>50</v>
      </c>
      <c r="D13" s="353" t="s">
        <v>51</v>
      </c>
      <c r="E13" s="353">
        <v>3</v>
      </c>
      <c r="F13" s="353">
        <v>2</v>
      </c>
      <c r="G13" s="393">
        <v>1</v>
      </c>
      <c r="H13" s="393">
        <v>2</v>
      </c>
      <c r="I13" s="393">
        <v>3</v>
      </c>
      <c r="J13" s="393">
        <v>4</v>
      </c>
      <c r="K13" s="394">
        <v>5</v>
      </c>
      <c r="L13" s="718">
        <v>3</v>
      </c>
      <c r="M13" s="583">
        <v>5</v>
      </c>
      <c r="N13" s="584">
        <v>0.1</v>
      </c>
      <c r="O13" s="282">
        <v>3</v>
      </c>
      <c r="P13" s="362" t="s">
        <v>349</v>
      </c>
      <c r="Q13" s="719"/>
      <c r="R13" s="204">
        <v>3</v>
      </c>
      <c r="S13" s="107">
        <f>SUM(V13:AD13)/8</f>
        <v>1.125</v>
      </c>
      <c r="T13" s="105">
        <v>3</v>
      </c>
      <c r="U13" s="106">
        <v>0.06</v>
      </c>
      <c r="V13" s="113">
        <v>0</v>
      </c>
      <c r="W13" s="114">
        <v>0</v>
      </c>
      <c r="X13" s="97"/>
      <c r="Y13" s="113">
        <v>0</v>
      </c>
      <c r="Z13" s="115">
        <v>3</v>
      </c>
      <c r="AA13" s="116">
        <v>3</v>
      </c>
      <c r="AB13" s="114">
        <v>0</v>
      </c>
      <c r="AC13" s="117">
        <v>0</v>
      </c>
      <c r="AD13" s="118">
        <v>3</v>
      </c>
      <c r="AE13" s="87"/>
      <c r="AF13" s="88"/>
    </row>
    <row r="14" spans="1:32" s="17" customFormat="1" ht="189">
      <c r="A14" s="85"/>
      <c r="B14" s="720"/>
      <c r="C14" s="479"/>
      <c r="D14" s="480"/>
      <c r="E14" s="480"/>
      <c r="F14" s="480"/>
      <c r="G14" s="482"/>
      <c r="H14" s="482"/>
      <c r="I14" s="482"/>
      <c r="J14" s="482"/>
      <c r="K14" s="483"/>
      <c r="L14" s="721"/>
      <c r="M14" s="722"/>
      <c r="N14" s="722"/>
      <c r="O14" s="723"/>
      <c r="P14" s="724" t="s">
        <v>350</v>
      </c>
      <c r="Q14" s="725"/>
      <c r="R14" s="204"/>
      <c r="S14" s="107"/>
      <c r="T14" s="105"/>
      <c r="U14" s="106"/>
      <c r="V14" s="120"/>
      <c r="W14" s="114"/>
      <c r="X14" s="97"/>
      <c r="Y14" s="113"/>
      <c r="Z14" s="215"/>
      <c r="AA14" s="116"/>
      <c r="AB14" s="114"/>
      <c r="AC14" s="117"/>
      <c r="AD14" s="118"/>
      <c r="AE14" s="87"/>
      <c r="AF14" s="88"/>
    </row>
    <row r="15" spans="1:32" s="17" customFormat="1" ht="42">
      <c r="A15" s="85"/>
      <c r="B15" s="310"/>
      <c r="C15" s="311"/>
      <c r="D15" s="312"/>
      <c r="E15" s="312"/>
      <c r="F15" s="312"/>
      <c r="G15" s="313"/>
      <c r="H15" s="313"/>
      <c r="I15" s="313"/>
      <c r="J15" s="313"/>
      <c r="K15" s="314"/>
      <c r="L15" s="564"/>
      <c r="M15" s="565"/>
      <c r="N15" s="565"/>
      <c r="O15" s="543"/>
      <c r="P15" s="317" t="s">
        <v>351</v>
      </c>
      <c r="Q15" s="318"/>
      <c r="R15" s="204"/>
      <c r="S15" s="107"/>
      <c r="T15" s="105"/>
      <c r="U15" s="106"/>
      <c r="V15" s="120"/>
      <c r="W15" s="114"/>
      <c r="X15" s="97"/>
      <c r="Y15" s="113"/>
      <c r="Z15" s="215"/>
      <c r="AA15" s="116"/>
      <c r="AB15" s="114"/>
      <c r="AC15" s="117"/>
      <c r="AD15" s="118"/>
      <c r="AE15" s="87"/>
      <c r="AF15" s="88"/>
    </row>
    <row r="16" spans="1:32" s="220" customFormat="1" ht="295.5" customHeight="1">
      <c r="A16" s="216">
        <v>34</v>
      </c>
      <c r="B16" s="352">
        <v>3</v>
      </c>
      <c r="C16" s="391" t="s">
        <v>103</v>
      </c>
      <c r="D16" s="353" t="s">
        <v>51</v>
      </c>
      <c r="E16" s="353">
        <v>3</v>
      </c>
      <c r="F16" s="353">
        <v>2</v>
      </c>
      <c r="G16" s="393">
        <v>1</v>
      </c>
      <c r="H16" s="393">
        <v>2</v>
      </c>
      <c r="I16" s="393">
        <v>3</v>
      </c>
      <c r="J16" s="393">
        <v>4</v>
      </c>
      <c r="K16" s="394">
        <v>5</v>
      </c>
      <c r="L16" s="583">
        <v>3</v>
      </c>
      <c r="M16" s="583">
        <v>5</v>
      </c>
      <c r="N16" s="584">
        <v>0.1</v>
      </c>
      <c r="O16" s="282">
        <v>3</v>
      </c>
      <c r="P16" s="333" t="s">
        <v>352</v>
      </c>
      <c r="Q16" s="593"/>
      <c r="R16" s="228">
        <v>3</v>
      </c>
      <c r="S16" s="159">
        <f>SUM(V16:AD16)/7</f>
        <v>0.8571428571428571</v>
      </c>
      <c r="T16" s="53">
        <v>3</v>
      </c>
      <c r="U16" s="229">
        <v>0.06</v>
      </c>
      <c r="V16" s="230"/>
      <c r="W16" s="92" t="s">
        <v>63</v>
      </c>
      <c r="X16" s="230"/>
      <c r="Y16" s="92" t="s">
        <v>63</v>
      </c>
      <c r="Z16" s="92">
        <v>3</v>
      </c>
      <c r="AA16" s="119">
        <v>3</v>
      </c>
      <c r="AB16" s="92">
        <v>0</v>
      </c>
      <c r="AC16" s="231">
        <v>0</v>
      </c>
      <c r="AD16" s="96">
        <v>0</v>
      </c>
      <c r="AE16" s="44"/>
      <c r="AF16" s="45"/>
    </row>
    <row r="17" spans="1:32" ht="378">
      <c r="A17" s="52">
        <v>35</v>
      </c>
      <c r="B17" s="733">
        <v>4</v>
      </c>
      <c r="C17" s="734" t="s">
        <v>104</v>
      </c>
      <c r="D17" s="556" t="s">
        <v>2</v>
      </c>
      <c r="E17" s="556" t="s">
        <v>88</v>
      </c>
      <c r="F17" s="735">
        <v>2</v>
      </c>
      <c r="G17" s="736">
        <v>2</v>
      </c>
      <c r="H17" s="737">
        <v>4</v>
      </c>
      <c r="I17" s="738">
        <v>6</v>
      </c>
      <c r="J17" s="738">
        <v>8</v>
      </c>
      <c r="K17" s="739">
        <v>10</v>
      </c>
      <c r="L17" s="740">
        <v>0.89</v>
      </c>
      <c r="M17" s="708">
        <f>((((L17-0)*100)/2)/100)</f>
        <v>0.44500000000000001</v>
      </c>
      <c r="N17" s="557">
        <f>M17*F17/100</f>
        <v>8.8999999999999999E-3</v>
      </c>
      <c r="O17" s="741">
        <v>2</v>
      </c>
      <c r="P17" s="701" t="s">
        <v>353</v>
      </c>
      <c r="Q17" s="742" t="s">
        <v>354</v>
      </c>
      <c r="R17" s="170">
        <v>10.333333333333334</v>
      </c>
      <c r="S17" s="104">
        <f>SUM(V17:AD17)/9</f>
        <v>3.3333333333333335</v>
      </c>
      <c r="T17" s="60">
        <v>3.75</v>
      </c>
      <c r="U17" s="84">
        <v>7.4999999999999997E-2</v>
      </c>
      <c r="V17" s="92">
        <v>10</v>
      </c>
      <c r="W17" s="92" t="s">
        <v>63</v>
      </c>
      <c r="X17" s="92" t="s">
        <v>63</v>
      </c>
      <c r="Y17" s="92" t="s">
        <v>63</v>
      </c>
      <c r="Z17" s="92">
        <v>10</v>
      </c>
      <c r="AA17" s="119">
        <v>10</v>
      </c>
      <c r="AB17" s="92">
        <v>0</v>
      </c>
      <c r="AC17" s="95">
        <v>0</v>
      </c>
      <c r="AD17" s="96">
        <v>0</v>
      </c>
      <c r="AE17" s="44"/>
      <c r="AF17" s="45"/>
    </row>
    <row r="18" spans="1:32" s="220" customFormat="1" ht="189">
      <c r="A18" s="216">
        <v>36</v>
      </c>
      <c r="B18" s="726">
        <v>5</v>
      </c>
      <c r="C18" s="727" t="s">
        <v>105</v>
      </c>
      <c r="D18" s="728" t="s">
        <v>51</v>
      </c>
      <c r="E18" s="728">
        <v>3</v>
      </c>
      <c r="F18" s="728">
        <v>2</v>
      </c>
      <c r="G18" s="729">
        <v>1</v>
      </c>
      <c r="H18" s="729">
        <v>2</v>
      </c>
      <c r="I18" s="729">
        <v>3</v>
      </c>
      <c r="J18" s="729">
        <v>4</v>
      </c>
      <c r="K18" s="730">
        <v>5</v>
      </c>
      <c r="L18" s="473">
        <v>2</v>
      </c>
      <c r="M18" s="731">
        <v>3</v>
      </c>
      <c r="N18" s="500">
        <f>M18*F18/100</f>
        <v>0.06</v>
      </c>
      <c r="O18" s="382">
        <v>2</v>
      </c>
      <c r="P18" s="461" t="s">
        <v>102</v>
      </c>
      <c r="Q18" s="732"/>
      <c r="R18" s="274"/>
      <c r="S18" s="51"/>
      <c r="T18" s="51"/>
      <c r="U18" s="275"/>
      <c r="V18" s="230"/>
      <c r="W18" s="289" t="s">
        <v>75</v>
      </c>
      <c r="X18" s="230"/>
      <c r="Y18" s="289" t="s">
        <v>76</v>
      </c>
      <c r="Z18" s="289" t="s">
        <v>77</v>
      </c>
      <c r="AA18" s="289" t="s">
        <v>77</v>
      </c>
      <c r="AB18" s="230"/>
      <c r="AC18" s="230"/>
      <c r="AD18" s="230"/>
      <c r="AE18" s="276"/>
      <c r="AF18" s="276"/>
    </row>
    <row r="19" spans="1:32" s="220" customFormat="1" ht="168">
      <c r="A19" s="216">
        <v>37</v>
      </c>
      <c r="B19" s="334">
        <v>6</v>
      </c>
      <c r="C19" s="335" t="s">
        <v>106</v>
      </c>
      <c r="D19" s="336" t="s">
        <v>51</v>
      </c>
      <c r="E19" s="336">
        <v>3</v>
      </c>
      <c r="F19" s="336">
        <v>2</v>
      </c>
      <c r="G19" s="337">
        <v>1</v>
      </c>
      <c r="H19" s="337">
        <v>2</v>
      </c>
      <c r="I19" s="337">
        <v>3</v>
      </c>
      <c r="J19" s="337">
        <v>4</v>
      </c>
      <c r="K19" s="338">
        <v>5</v>
      </c>
      <c r="L19" s="576">
        <v>3</v>
      </c>
      <c r="M19" s="577">
        <v>5</v>
      </c>
      <c r="N19" s="451">
        <f>M19*F19/100</f>
        <v>0.1</v>
      </c>
      <c r="O19" s="284">
        <v>3</v>
      </c>
      <c r="P19" s="339" t="s">
        <v>101</v>
      </c>
      <c r="Q19" s="340" t="s">
        <v>98</v>
      </c>
      <c r="R19" s="274"/>
      <c r="S19" s="51"/>
      <c r="T19" s="51"/>
      <c r="U19" s="275"/>
      <c r="V19" s="230"/>
      <c r="W19" s="230"/>
      <c r="X19" s="230"/>
      <c r="Y19" s="230"/>
      <c r="Z19" s="230"/>
      <c r="AA19" s="230"/>
      <c r="AB19" s="230"/>
      <c r="AC19" s="230"/>
      <c r="AD19" s="230"/>
      <c r="AE19" s="276"/>
      <c r="AF19" s="276"/>
    </row>
    <row r="20" spans="1:32" s="17" customFormat="1" ht="120" customHeight="1">
      <c r="A20" s="85">
        <v>38</v>
      </c>
      <c r="B20" s="330">
        <v>7</v>
      </c>
      <c r="C20" s="331" t="s">
        <v>83</v>
      </c>
      <c r="D20" s="332" t="s">
        <v>2</v>
      </c>
      <c r="E20" s="332">
        <v>4</v>
      </c>
      <c r="F20" s="332">
        <v>2</v>
      </c>
      <c r="G20" s="384">
        <v>0.8</v>
      </c>
      <c r="H20" s="384">
        <v>1.6</v>
      </c>
      <c r="I20" s="384">
        <v>2.4</v>
      </c>
      <c r="J20" s="384">
        <v>3.2</v>
      </c>
      <c r="K20" s="385">
        <v>4</v>
      </c>
      <c r="L20" s="578">
        <v>8.9700000000000006</v>
      </c>
      <c r="M20" s="579">
        <v>5</v>
      </c>
      <c r="N20" s="453">
        <f>M20*F20/100</f>
        <v>0.1</v>
      </c>
      <c r="O20" s="282">
        <v>3</v>
      </c>
      <c r="P20" s="362" t="s">
        <v>357</v>
      </c>
      <c r="Q20" s="362"/>
      <c r="R20" s="205">
        <v>3.4</v>
      </c>
      <c r="S20" s="99">
        <v>0</v>
      </c>
      <c r="T20" s="99">
        <v>0</v>
      </c>
      <c r="U20" s="99">
        <v>0</v>
      </c>
      <c r="V20" s="120">
        <v>0</v>
      </c>
      <c r="W20" s="97"/>
      <c r="X20" s="120">
        <v>0</v>
      </c>
      <c r="Y20" s="120">
        <v>0</v>
      </c>
      <c r="Z20" s="120">
        <v>0</v>
      </c>
      <c r="AA20" s="120">
        <v>0</v>
      </c>
      <c r="AB20" s="120">
        <v>0</v>
      </c>
      <c r="AC20" s="120">
        <v>0</v>
      </c>
      <c r="AD20" s="120">
        <v>0</v>
      </c>
      <c r="AE20" s="87"/>
      <c r="AF20" s="88"/>
    </row>
    <row r="21" spans="1:32" ht="191.25" customHeight="1">
      <c r="A21" s="52">
        <v>39</v>
      </c>
      <c r="B21" s="334">
        <v>8</v>
      </c>
      <c r="C21" s="335" t="s">
        <v>52</v>
      </c>
      <c r="D21" s="336" t="s">
        <v>53</v>
      </c>
      <c r="E21" s="372" t="s">
        <v>54</v>
      </c>
      <c r="F21" s="336">
        <v>2</v>
      </c>
      <c r="G21" s="336" t="s">
        <v>64</v>
      </c>
      <c r="H21" s="336" t="s">
        <v>65</v>
      </c>
      <c r="I21" s="336" t="s">
        <v>66</v>
      </c>
      <c r="J21" s="336" t="s">
        <v>67</v>
      </c>
      <c r="K21" s="373" t="s">
        <v>68</v>
      </c>
      <c r="L21" s="580" t="s">
        <v>355</v>
      </c>
      <c r="M21" s="581">
        <v>5</v>
      </c>
      <c r="N21" s="582">
        <v>0.1</v>
      </c>
      <c r="O21" s="356">
        <v>3</v>
      </c>
      <c r="P21" s="575" t="s">
        <v>356</v>
      </c>
      <c r="Q21" s="374"/>
      <c r="R21" s="206" t="s">
        <v>69</v>
      </c>
      <c r="S21" s="89" t="s">
        <v>70</v>
      </c>
      <c r="T21" s="89"/>
      <c r="U21" s="100"/>
      <c r="V21" s="101" t="s">
        <v>71</v>
      </c>
      <c r="W21" s="86" t="s">
        <v>63</v>
      </c>
      <c r="X21" s="86" t="s">
        <v>63</v>
      </c>
      <c r="Y21" s="89" t="s">
        <v>72</v>
      </c>
      <c r="Z21" s="89" t="s">
        <v>73</v>
      </c>
      <c r="AA21" s="103">
        <v>0</v>
      </c>
      <c r="AB21" s="98"/>
      <c r="AC21" s="103">
        <v>0</v>
      </c>
      <c r="AD21" s="102">
        <v>0</v>
      </c>
      <c r="AE21" s="44"/>
      <c r="AF21" s="45"/>
    </row>
    <row r="22" spans="1:32" ht="63">
      <c r="A22" s="52">
        <v>40</v>
      </c>
      <c r="B22" s="585">
        <v>9</v>
      </c>
      <c r="C22" s="586" t="s">
        <v>55</v>
      </c>
      <c r="D22" s="587" t="s">
        <v>56</v>
      </c>
      <c r="E22" s="587">
        <v>3</v>
      </c>
      <c r="F22" s="588">
        <v>2</v>
      </c>
      <c r="G22" s="589">
        <v>1</v>
      </c>
      <c r="H22" s="589" t="s">
        <v>63</v>
      </c>
      <c r="I22" s="590">
        <v>2</v>
      </c>
      <c r="J22" s="590" t="s">
        <v>63</v>
      </c>
      <c r="K22" s="591">
        <v>3</v>
      </c>
      <c r="L22" s="566">
        <v>0</v>
      </c>
      <c r="M22" s="567">
        <v>0</v>
      </c>
      <c r="N22" s="567">
        <v>0</v>
      </c>
      <c r="O22" s="282">
        <v>2</v>
      </c>
      <c r="P22" s="362" t="s">
        <v>402</v>
      </c>
      <c r="Q22" s="592"/>
      <c r="R22" s="265">
        <v>13</v>
      </c>
      <c r="S22" s="266">
        <f>SUM(V22:AD22)</f>
        <v>2</v>
      </c>
      <c r="T22" s="266">
        <v>3</v>
      </c>
      <c r="U22" s="267">
        <v>0.06</v>
      </c>
      <c r="V22" s="268">
        <v>1</v>
      </c>
      <c r="W22" s="269" t="s">
        <v>63</v>
      </c>
      <c r="X22" s="270"/>
      <c r="Y22" s="93">
        <v>1</v>
      </c>
      <c r="Z22" s="270"/>
      <c r="AA22" s="94">
        <v>0</v>
      </c>
      <c r="AB22" s="269">
        <v>0</v>
      </c>
      <c r="AC22" s="95">
        <v>0</v>
      </c>
      <c r="AD22" s="271">
        <v>0</v>
      </c>
      <c r="AE22" s="272"/>
      <c r="AF22" s="273"/>
    </row>
    <row r="23" spans="1:32" ht="105">
      <c r="A23" s="52"/>
      <c r="B23" s="375"/>
      <c r="C23" s="376"/>
      <c r="D23" s="377"/>
      <c r="E23" s="377"/>
      <c r="F23" s="378"/>
      <c r="G23" s="379"/>
      <c r="H23" s="379"/>
      <c r="I23" s="380"/>
      <c r="J23" s="380"/>
      <c r="K23" s="381"/>
      <c r="L23" s="754"/>
      <c r="M23" s="755"/>
      <c r="N23" s="755"/>
      <c r="O23" s="382"/>
      <c r="P23" s="323" t="s">
        <v>398</v>
      </c>
      <c r="Q23" s="383"/>
      <c r="R23" s="293"/>
      <c r="S23" s="294"/>
      <c r="T23" s="294"/>
      <c r="U23" s="295"/>
      <c r="V23" s="296"/>
      <c r="W23" s="297"/>
      <c r="X23" s="270"/>
      <c r="Y23" s="298"/>
      <c r="Z23" s="270"/>
      <c r="AA23" s="299"/>
      <c r="AB23" s="297"/>
      <c r="AC23" s="131"/>
      <c r="AD23" s="271"/>
      <c r="AE23" s="300"/>
      <c r="AF23" s="301"/>
    </row>
    <row r="24" spans="1:32" ht="246.75" customHeight="1">
      <c r="A24" s="52"/>
      <c r="B24" s="743"/>
      <c r="C24" s="744"/>
      <c r="D24" s="745"/>
      <c r="E24" s="745"/>
      <c r="F24" s="746"/>
      <c r="G24" s="747"/>
      <c r="H24" s="747"/>
      <c r="I24" s="748"/>
      <c r="J24" s="748"/>
      <c r="K24" s="749"/>
      <c r="L24" s="750"/>
      <c r="M24" s="751"/>
      <c r="N24" s="751"/>
      <c r="O24" s="741"/>
      <c r="P24" s="752" t="s">
        <v>399</v>
      </c>
      <c r="Q24" s="753"/>
      <c r="R24" s="293"/>
      <c r="S24" s="294"/>
      <c r="T24" s="294"/>
      <c r="U24" s="295"/>
      <c r="V24" s="296"/>
      <c r="W24" s="297"/>
      <c r="X24" s="270"/>
      <c r="Y24" s="298"/>
      <c r="Z24" s="270"/>
      <c r="AA24" s="299"/>
      <c r="AB24" s="297"/>
      <c r="AC24" s="131"/>
      <c r="AD24" s="271"/>
      <c r="AE24" s="300"/>
      <c r="AF24" s="301"/>
    </row>
    <row r="25" spans="1:32" ht="148.5" customHeight="1">
      <c r="A25" s="52"/>
      <c r="B25" s="341"/>
      <c r="C25" s="342"/>
      <c r="D25" s="343"/>
      <c r="E25" s="343"/>
      <c r="F25" s="344"/>
      <c r="G25" s="345"/>
      <c r="H25" s="345"/>
      <c r="I25" s="346"/>
      <c r="J25" s="346"/>
      <c r="K25" s="347"/>
      <c r="L25" s="568"/>
      <c r="M25" s="569"/>
      <c r="N25" s="569"/>
      <c r="O25" s="284"/>
      <c r="P25" s="317" t="s">
        <v>400</v>
      </c>
      <c r="Q25" s="348"/>
      <c r="R25" s="293"/>
      <c r="S25" s="294"/>
      <c r="T25" s="294"/>
      <c r="U25" s="295"/>
      <c r="V25" s="296"/>
      <c r="W25" s="297"/>
      <c r="X25" s="270"/>
      <c r="Y25" s="298"/>
      <c r="Z25" s="270"/>
      <c r="AA25" s="299"/>
      <c r="AB25" s="297"/>
      <c r="AC25" s="131"/>
      <c r="AD25" s="271"/>
      <c r="AE25" s="300"/>
      <c r="AF25" s="301"/>
    </row>
    <row r="26" spans="1:32" ht="84">
      <c r="A26" s="52"/>
      <c r="B26" s="341"/>
      <c r="C26" s="342"/>
      <c r="D26" s="343"/>
      <c r="E26" s="343"/>
      <c r="F26" s="344"/>
      <c r="G26" s="345"/>
      <c r="H26" s="345"/>
      <c r="I26" s="346"/>
      <c r="J26" s="346"/>
      <c r="K26" s="347"/>
      <c r="L26" s="568"/>
      <c r="M26" s="569"/>
      <c r="N26" s="569"/>
      <c r="O26" s="279"/>
      <c r="P26" s="317" t="s">
        <v>401</v>
      </c>
      <c r="Q26" s="348"/>
      <c r="R26" s="293"/>
      <c r="S26" s="294"/>
      <c r="T26" s="294"/>
      <c r="U26" s="295"/>
      <c r="V26" s="296"/>
      <c r="W26" s="297"/>
      <c r="X26" s="270"/>
      <c r="Y26" s="298"/>
      <c r="Z26" s="270"/>
      <c r="AA26" s="299"/>
      <c r="AB26" s="297"/>
      <c r="AC26" s="131"/>
      <c r="AD26" s="271"/>
      <c r="AE26" s="300"/>
      <c r="AF26" s="301"/>
    </row>
    <row r="27" spans="1:32" s="371" customFormat="1" ht="105">
      <c r="A27" s="357">
        <v>41</v>
      </c>
      <c r="B27" s="330">
        <v>10</v>
      </c>
      <c r="C27" s="331" t="s">
        <v>57</v>
      </c>
      <c r="D27" s="332" t="s">
        <v>51</v>
      </c>
      <c r="E27" s="332">
        <v>3</v>
      </c>
      <c r="F27" s="358">
        <v>2</v>
      </c>
      <c r="G27" s="359">
        <v>1</v>
      </c>
      <c r="H27" s="359">
        <v>2</v>
      </c>
      <c r="I27" s="360">
        <v>3</v>
      </c>
      <c r="J27" s="360">
        <v>4</v>
      </c>
      <c r="K27" s="361">
        <v>5</v>
      </c>
      <c r="L27" s="454">
        <v>2</v>
      </c>
      <c r="M27" s="455">
        <v>3</v>
      </c>
      <c r="N27" s="453">
        <f>M27*F27/100</f>
        <v>0.06</v>
      </c>
      <c r="O27" s="382">
        <v>2</v>
      </c>
      <c r="P27" s="362" t="s">
        <v>100</v>
      </c>
      <c r="Q27" s="360"/>
      <c r="R27" s="363">
        <v>3</v>
      </c>
      <c r="S27" s="364">
        <f>SUM(V27:AD27)/8</f>
        <v>0.375</v>
      </c>
      <c r="T27" s="364">
        <v>3</v>
      </c>
      <c r="U27" s="365">
        <v>1.2</v>
      </c>
      <c r="V27" s="264">
        <v>0</v>
      </c>
      <c r="W27" s="257">
        <v>0</v>
      </c>
      <c r="X27" s="230"/>
      <c r="Y27" s="366">
        <v>0</v>
      </c>
      <c r="Z27" s="139">
        <v>3</v>
      </c>
      <c r="AA27" s="367">
        <v>0</v>
      </c>
      <c r="AB27" s="257">
        <v>0</v>
      </c>
      <c r="AC27" s="368">
        <v>0</v>
      </c>
      <c r="AD27" s="96">
        <v>0</v>
      </c>
      <c r="AE27" s="369"/>
      <c r="AF27" s="370"/>
    </row>
    <row r="28" spans="1:32" s="8" customFormat="1" ht="24.75" customHeight="1">
      <c r="A28" s="11"/>
      <c r="B28" s="12"/>
      <c r="C28" s="12"/>
      <c r="D28" s="12"/>
      <c r="E28" s="12"/>
      <c r="F28" s="13"/>
      <c r="G28" s="13"/>
      <c r="H28" s="13"/>
      <c r="I28" s="2"/>
      <c r="J28" s="2"/>
      <c r="K28" s="2"/>
      <c r="L28" s="570"/>
      <c r="M28" s="570"/>
      <c r="N28" s="570"/>
      <c r="O28" s="108"/>
      <c r="P28" s="108"/>
      <c r="Q28" s="108"/>
      <c r="R28" s="2"/>
      <c r="S28" s="2"/>
      <c r="T28" s="2"/>
      <c r="U28" s="2"/>
      <c r="V28" s="14"/>
      <c r="W28" s="15"/>
    </row>
    <row r="29" spans="1:32">
      <c r="L29" s="571"/>
      <c r="M29" s="571"/>
      <c r="N29" s="571"/>
      <c r="W29" s="1288"/>
      <c r="X29" s="1288"/>
    </row>
    <row r="30" spans="1:32">
      <c r="L30" s="571"/>
      <c r="M30" s="571"/>
      <c r="N30" s="571"/>
      <c r="W30" s="1288"/>
      <c r="X30" s="1288"/>
    </row>
    <row r="31" spans="1:32">
      <c r="L31" s="571"/>
      <c r="M31" s="571"/>
      <c r="N31" s="571"/>
    </row>
    <row r="32" spans="1:32">
      <c r="L32" s="571"/>
      <c r="M32" s="571"/>
      <c r="N32" s="571"/>
    </row>
    <row r="60" spans="19:21">
      <c r="S60" s="6">
        <v>59.59</v>
      </c>
    </row>
    <row r="63" spans="19:21">
      <c r="U63" s="6">
        <v>71.800000000000068</v>
      </c>
    </row>
    <row r="64" spans="19:21">
      <c r="U64" s="16">
        <v>0.71800000000000064</v>
      </c>
    </row>
  </sheetData>
  <mergeCells count="41">
    <mergeCell ref="W29:X29"/>
    <mergeCell ref="L9:L10"/>
    <mergeCell ref="V7:AD7"/>
    <mergeCell ref="R9:R10"/>
    <mergeCell ref="AB9:AB10"/>
    <mergeCell ref="Q7:Q10"/>
    <mergeCell ref="B11:E11"/>
    <mergeCell ref="D9:D10"/>
    <mergeCell ref="E9:E10"/>
    <mergeCell ref="H9:H10"/>
    <mergeCell ref="K9:K10"/>
    <mergeCell ref="W30:X30"/>
    <mergeCell ref="J9:J10"/>
    <mergeCell ref="M9:M10"/>
    <mergeCell ref="P7:P10"/>
    <mergeCell ref="G7:K8"/>
    <mergeCell ref="B1:Q1"/>
    <mergeCell ref="B2:Q2"/>
    <mergeCell ref="M3:N3"/>
    <mergeCell ref="B7:C10"/>
    <mergeCell ref="D7:E8"/>
    <mergeCell ref="R7:U8"/>
    <mergeCell ref="F7:F10"/>
    <mergeCell ref="G9:G10"/>
    <mergeCell ref="L7:N8"/>
    <mergeCell ref="S9:S10"/>
    <mergeCell ref="I9:I10"/>
    <mergeCell ref="AA9:AA10"/>
    <mergeCell ref="Z9:Z10"/>
    <mergeCell ref="T9:T10"/>
    <mergeCell ref="N9:N10"/>
    <mergeCell ref="O7:O10"/>
    <mergeCell ref="AF9:AF10"/>
    <mergeCell ref="U9:U10"/>
    <mergeCell ref="V9:V10"/>
    <mergeCell ref="W9:W10"/>
    <mergeCell ref="X9:X10"/>
    <mergeCell ref="Y9:Y10"/>
    <mergeCell ref="AC9:AC10"/>
    <mergeCell ref="AE9:AE10"/>
    <mergeCell ref="AD9:AD10"/>
  </mergeCells>
  <printOptions horizontalCentered="1"/>
  <pageMargins left="0.43307086614173229" right="0.55118110236220474" top="0.59055118110236227" bottom="0.35433070866141736" header="0.31496062992125984" footer="0.19685039370078741"/>
  <pageSetup paperSize="9" scale="76" firstPageNumber="44" orientation="landscape" useFirstPageNumber="1" r:id="rId1"/>
  <headerFooter>
    <oddFooter>&amp;C&amp;"TH SarabunPSK,Regular"&amp;20 &amp;P</oddFooter>
  </headerFooter>
  <drawing r:id="rId2"/>
  <legacyDrawing r:id="rId3"/>
</worksheet>
</file>

<file path=xl/worksheets/sheet6.xml><?xml version="1.0" encoding="utf-8"?>
<worksheet xmlns="http://schemas.openxmlformats.org/spreadsheetml/2006/main" xmlns:r="http://schemas.openxmlformats.org/officeDocument/2006/relationships">
  <sheetPr>
    <tabColor theme="9" tint="0.39997558519241921"/>
  </sheetPr>
  <dimension ref="A1:AH234"/>
  <sheetViews>
    <sheetView tabSelected="1" view="pageBreakPreview" zoomScaleSheetLayoutView="100" workbookViewId="0">
      <pane xSplit="3" ySplit="11" topLeftCell="D12" activePane="bottomRight" state="frozen"/>
      <selection pane="topRight" activeCell="D1" sqref="D1"/>
      <selection pane="bottomLeft" activeCell="A12" sqref="A12"/>
      <selection pane="bottomRight" activeCell="A2" sqref="A2:R2"/>
    </sheetView>
  </sheetViews>
  <sheetFormatPr defaultColWidth="10.42578125" defaultRowHeight="21"/>
  <cols>
    <col min="1" max="1" width="6.7109375" style="789" customWidth="1"/>
    <col min="2" max="2" width="6.7109375" style="767" customWidth="1"/>
    <col min="3" max="3" width="38.140625" style="768" customWidth="1"/>
    <col min="4" max="4" width="13.5703125" style="768" bestFit="1" customWidth="1"/>
    <col min="5" max="5" width="10.28515625" style="768" bestFit="1" customWidth="1"/>
    <col min="6" max="7" width="9.7109375" style="768" bestFit="1" customWidth="1"/>
    <col min="8" max="8" width="6.42578125" style="768" customWidth="1"/>
    <col min="9" max="9" width="7.5703125" style="768" customWidth="1"/>
    <col min="10" max="10" width="6" style="768" customWidth="1"/>
    <col min="11" max="11" width="7.7109375" style="768" customWidth="1"/>
    <col min="12" max="16" width="5.28515625" style="780" customWidth="1"/>
    <col min="17" max="18" width="21.7109375" style="768" customWidth="1"/>
    <col min="19" max="16384" width="10.42578125" style="768"/>
  </cols>
  <sheetData>
    <row r="1" spans="1:18" ht="26.25">
      <c r="A1" s="1289" t="s">
        <v>405</v>
      </c>
      <c r="B1" s="1289"/>
      <c r="C1" s="1289"/>
      <c r="D1" s="1289"/>
      <c r="E1" s="1289"/>
      <c r="F1" s="1289"/>
      <c r="G1" s="1289"/>
      <c r="H1" s="1289"/>
      <c r="I1" s="1289"/>
      <c r="J1" s="1289"/>
      <c r="K1" s="1289"/>
      <c r="L1" s="1289"/>
      <c r="M1" s="1289"/>
      <c r="N1" s="1289"/>
      <c r="O1" s="1289"/>
      <c r="P1" s="1289"/>
      <c r="Q1" s="1289"/>
      <c r="R1" s="1289"/>
    </row>
    <row r="2" spans="1:18" ht="26.25">
      <c r="A2" s="1290" t="s">
        <v>508</v>
      </c>
      <c r="B2" s="1290"/>
      <c r="C2" s="1290"/>
      <c r="D2" s="1290"/>
      <c r="E2" s="1290"/>
      <c r="F2" s="1290"/>
      <c r="G2" s="1290"/>
      <c r="H2" s="1290"/>
      <c r="I2" s="1290"/>
      <c r="J2" s="1290"/>
      <c r="K2" s="1290"/>
      <c r="L2" s="1290"/>
      <c r="M2" s="1290"/>
      <c r="N2" s="1290"/>
      <c r="O2" s="1290"/>
      <c r="P2" s="1290"/>
      <c r="Q2" s="1290"/>
      <c r="R2" s="1290"/>
    </row>
    <row r="3" spans="1:18" ht="26.25">
      <c r="A3" s="1290" t="s">
        <v>14</v>
      </c>
      <c r="B3" s="1290"/>
      <c r="C3" s="1290"/>
      <c r="D3" s="1290"/>
      <c r="E3" s="1290"/>
      <c r="F3" s="1290"/>
      <c r="G3" s="1290"/>
      <c r="H3" s="1290"/>
      <c r="I3" s="1290"/>
      <c r="J3" s="1290"/>
      <c r="K3" s="1290"/>
      <c r="L3" s="1290"/>
      <c r="M3" s="1290"/>
      <c r="N3" s="1290"/>
      <c r="O3" s="1290"/>
      <c r="P3" s="1290"/>
      <c r="Q3" s="1290"/>
      <c r="R3" s="1290"/>
    </row>
    <row r="4" spans="1:18" ht="12.75" customHeight="1">
      <c r="A4" s="768"/>
      <c r="C4" s="1197"/>
      <c r="D4" s="1197"/>
      <c r="E4" s="791"/>
      <c r="F4" s="791"/>
      <c r="G4" s="791"/>
      <c r="H4" s="791"/>
      <c r="I4" s="791"/>
      <c r="J4" s="791"/>
      <c r="K4" s="791"/>
      <c r="L4" s="792"/>
      <c r="M4" s="792"/>
      <c r="N4" s="792"/>
      <c r="O4" s="792"/>
      <c r="P4" s="792"/>
    </row>
    <row r="5" spans="1:18" s="788" customFormat="1" ht="24.95" hidden="1" customHeight="1">
      <c r="A5" s="790"/>
      <c r="B5" s="787"/>
      <c r="C5" s="1197"/>
      <c r="D5" s="1197"/>
      <c r="E5" s="1197"/>
      <c r="F5" s="1197"/>
      <c r="G5" s="1197"/>
      <c r="H5" s="1197"/>
      <c r="I5" s="1197"/>
      <c r="J5" s="1197">
        <v>1</v>
      </c>
      <c r="K5" s="1197" t="e">
        <f>K149+K153+K157+K161+K165+K169+K173+K177+#REF!+#REF!+K226+K230+#REF!</f>
        <v>#REF!</v>
      </c>
      <c r="L5" s="771"/>
      <c r="M5" s="771"/>
      <c r="N5" s="771"/>
      <c r="O5" s="771"/>
      <c r="P5" s="771"/>
    </row>
    <row r="6" spans="1:18" s="788" customFormat="1" ht="24.95" hidden="1" customHeight="1">
      <c r="A6" s="790"/>
      <c r="B6" s="787"/>
      <c r="C6" s="1197"/>
      <c r="D6" s="1197"/>
      <c r="E6" s="1197"/>
      <c r="F6" s="1197"/>
      <c r="G6" s="1197"/>
      <c r="H6" s="1197"/>
      <c r="I6" s="1197"/>
      <c r="J6" s="1197">
        <v>2</v>
      </c>
      <c r="K6" s="1197" t="e">
        <f>K150+K154+K158+K162+K166+K170+K174+K178+#REF!+#REF!+K227+K231+#REF!</f>
        <v>#REF!</v>
      </c>
      <c r="L6" s="771"/>
      <c r="M6" s="771"/>
      <c r="N6" s="771"/>
      <c r="O6" s="771"/>
      <c r="P6" s="771"/>
    </row>
    <row r="7" spans="1:18" s="788" customFormat="1" ht="24.95" hidden="1" customHeight="1">
      <c r="A7" s="790"/>
      <c r="B7" s="787"/>
      <c r="C7" s="1197"/>
      <c r="D7" s="1197"/>
      <c r="E7" s="1197"/>
      <c r="F7" s="1197"/>
      <c r="G7" s="1197"/>
      <c r="H7" s="1197"/>
      <c r="I7" s="1197"/>
      <c r="J7" s="1197">
        <v>3</v>
      </c>
      <c r="K7" s="1197" t="e">
        <f>K151+K155+K159+K163+K167+K171+K175+K179+#REF!+#REF!+K228+K232+#REF!</f>
        <v>#REF!</v>
      </c>
      <c r="L7" s="771"/>
      <c r="M7" s="771"/>
      <c r="N7" s="771"/>
      <c r="O7" s="771"/>
      <c r="P7" s="771"/>
    </row>
    <row r="8" spans="1:18" s="788" customFormat="1" ht="24.95" hidden="1" customHeight="1">
      <c r="A8" s="790"/>
      <c r="B8" s="787"/>
      <c r="C8" s="1197"/>
      <c r="D8" s="1197"/>
      <c r="E8" s="1197"/>
      <c r="F8" s="770"/>
      <c r="G8" s="770"/>
      <c r="H8" s="770"/>
      <c r="I8" s="770"/>
      <c r="J8" s="770">
        <v>4</v>
      </c>
      <c r="K8" s="1197" t="e">
        <f>K152+K156+K160+K164+K168+K172+K176+K180+#REF!+#REF!+K229+K233+#REF!</f>
        <v>#REF!</v>
      </c>
      <c r="L8" s="771"/>
      <c r="M8" s="771"/>
      <c r="N8" s="771"/>
      <c r="O8" s="771"/>
      <c r="P8" s="771"/>
    </row>
    <row r="9" spans="1:18" s="772" customFormat="1" ht="21" customHeight="1">
      <c r="A9" s="1291" t="s">
        <v>414</v>
      </c>
      <c r="B9" s="1292" t="s">
        <v>415</v>
      </c>
      <c r="C9" s="1293" t="s">
        <v>11</v>
      </c>
      <c r="D9" s="1296" t="s">
        <v>0</v>
      </c>
      <c r="E9" s="1299" t="s">
        <v>14</v>
      </c>
      <c r="F9" s="1300"/>
      <c r="G9" s="1301"/>
      <c r="H9" s="1301"/>
      <c r="I9" s="1301"/>
      <c r="J9" s="1301"/>
      <c r="K9" s="1302"/>
      <c r="L9" s="1303" t="s">
        <v>418</v>
      </c>
      <c r="M9" s="1304"/>
      <c r="N9" s="1304"/>
      <c r="O9" s="1305"/>
      <c r="P9" s="1305"/>
      <c r="Q9" s="1306" t="s">
        <v>503</v>
      </c>
      <c r="R9" s="1306" t="s">
        <v>504</v>
      </c>
    </row>
    <row r="10" spans="1:18" s="772" customFormat="1" ht="24" customHeight="1">
      <c r="A10" s="1291"/>
      <c r="B10" s="1292"/>
      <c r="C10" s="1294"/>
      <c r="D10" s="1297"/>
      <c r="E10" s="1308" t="s">
        <v>430</v>
      </c>
      <c r="F10" s="1310" t="s">
        <v>429</v>
      </c>
      <c r="G10" s="1311"/>
      <c r="H10" s="1310" t="s">
        <v>416</v>
      </c>
      <c r="I10" s="1311"/>
      <c r="J10" s="1310" t="s">
        <v>417</v>
      </c>
      <c r="K10" s="1314"/>
      <c r="L10" s="1316">
        <v>1</v>
      </c>
      <c r="M10" s="1318">
        <v>2</v>
      </c>
      <c r="N10" s="1318">
        <v>3</v>
      </c>
      <c r="O10" s="1320">
        <v>4</v>
      </c>
      <c r="P10" s="1320">
        <v>5</v>
      </c>
      <c r="Q10" s="1306"/>
      <c r="R10" s="1306"/>
    </row>
    <row r="11" spans="1:18" s="772" customFormat="1" ht="21" customHeight="1">
      <c r="A11" s="1291"/>
      <c r="B11" s="1292"/>
      <c r="C11" s="1295"/>
      <c r="D11" s="1298"/>
      <c r="E11" s="1309"/>
      <c r="F11" s="905" t="s">
        <v>428</v>
      </c>
      <c r="G11" s="906" t="s">
        <v>406</v>
      </c>
      <c r="H11" s="1312"/>
      <c r="I11" s="1313"/>
      <c r="J11" s="1312"/>
      <c r="K11" s="1315"/>
      <c r="L11" s="1317"/>
      <c r="M11" s="1319"/>
      <c r="N11" s="1319"/>
      <c r="O11" s="1320"/>
      <c r="P11" s="1320"/>
      <c r="Q11" s="1307"/>
      <c r="R11" s="1307"/>
    </row>
    <row r="12" spans="1:18" s="775" customFormat="1" ht="42.75" customHeight="1" thickBot="1">
      <c r="A12" s="1321" t="s">
        <v>424</v>
      </c>
      <c r="B12" s="1322"/>
      <c r="C12" s="1323"/>
      <c r="D12" s="785"/>
      <c r="E12" s="817"/>
      <c r="F12" s="816"/>
      <c r="G12" s="813"/>
      <c r="H12" s="806"/>
      <c r="I12" s="822"/>
      <c r="J12" s="823"/>
      <c r="K12" s="820"/>
      <c r="L12" s="802"/>
      <c r="M12" s="774"/>
      <c r="N12" s="774"/>
      <c r="O12" s="773"/>
      <c r="P12" s="786"/>
      <c r="Q12" s="786"/>
      <c r="R12" s="786"/>
    </row>
    <row r="13" spans="1:18" s="775" customFormat="1" ht="24" thickTop="1">
      <c r="A13" s="796"/>
      <c r="B13" s="796"/>
      <c r="C13" s="796"/>
      <c r="D13" s="799"/>
      <c r="E13" s="818"/>
      <c r="F13" s="807"/>
      <c r="G13" s="1007">
        <f>G17+G21+G25+G29+G33+G37+G41+G45+G49+G53+G57+G61+G66+G70+G74+G79+G83+G87+G91+G95+G99</f>
        <v>40</v>
      </c>
      <c r="H13" s="811"/>
      <c r="I13" s="824"/>
      <c r="J13" s="825">
        <v>1</v>
      </c>
      <c r="K13" s="1007">
        <f>K17+K21+K25+K29+K33+K37+K41+K45+K49+K53+K57+K61+K66+K70+K74+K79+K83+K87+K91+K95+K99</f>
        <v>40</v>
      </c>
      <c r="L13" s="803"/>
      <c r="M13" s="797"/>
      <c r="N13" s="797"/>
      <c r="O13" s="797"/>
      <c r="P13" s="798"/>
      <c r="Q13" s="798"/>
      <c r="R13" s="798"/>
    </row>
    <row r="14" spans="1:18" s="775" customFormat="1" ht="23.25">
      <c r="A14" s="793"/>
      <c r="B14" s="793"/>
      <c r="C14" s="793"/>
      <c r="D14" s="800"/>
      <c r="E14" s="819"/>
      <c r="F14" s="808"/>
      <c r="G14" s="815"/>
      <c r="H14" s="812"/>
      <c r="I14" s="826"/>
      <c r="J14" s="827">
        <v>2</v>
      </c>
      <c r="K14" s="1007">
        <f>K18+K22+K26+K30+K34+K38+K42+K46+K50+K54+K58+K62+K67+K71+K75+K80+K84+K88+K92+K96+K100</f>
        <v>40</v>
      </c>
      <c r="L14" s="804"/>
      <c r="M14" s="794"/>
      <c r="N14" s="794"/>
      <c r="O14" s="794"/>
      <c r="P14" s="795"/>
      <c r="Q14" s="795"/>
      <c r="R14" s="795"/>
    </row>
    <row r="15" spans="1:18" s="775" customFormat="1" ht="23.25">
      <c r="A15" s="793"/>
      <c r="B15" s="793"/>
      <c r="C15" s="793"/>
      <c r="D15" s="800"/>
      <c r="E15" s="819"/>
      <c r="F15" s="808"/>
      <c r="G15" s="815"/>
      <c r="H15" s="812"/>
      <c r="I15" s="826"/>
      <c r="J15" s="827">
        <v>3</v>
      </c>
      <c r="K15" s="1007">
        <f>K19+K23+K27+K31+K35+K39+K43+K47+K51+K55+K59+K63+K68+K72+K76+K81+K85+K89+K93+K97+K101</f>
        <v>40</v>
      </c>
      <c r="L15" s="804"/>
      <c r="M15" s="794"/>
      <c r="N15" s="794"/>
      <c r="O15" s="794"/>
      <c r="P15" s="795"/>
      <c r="Q15" s="795"/>
      <c r="R15" s="795"/>
    </row>
    <row r="16" spans="1:18" s="775" customFormat="1" ht="24" thickBot="1">
      <c r="A16" s="887"/>
      <c r="B16" s="887"/>
      <c r="C16" s="887"/>
      <c r="D16" s="888"/>
      <c r="E16" s="889"/>
      <c r="F16" s="890"/>
      <c r="G16" s="891"/>
      <c r="H16" s="892"/>
      <c r="I16" s="893"/>
      <c r="J16" s="894">
        <v>4</v>
      </c>
      <c r="K16" s="1083">
        <f>K20+K24+K28+K32+K36+K40+K44+K48+K52+K56+K60+K64+K69+K73+K77+K82+K86+K90+K94+K98+K102</f>
        <v>40</v>
      </c>
      <c r="L16" s="896"/>
      <c r="M16" s="897"/>
      <c r="N16" s="897"/>
      <c r="O16" s="897"/>
      <c r="P16" s="898"/>
      <c r="Q16" s="898"/>
      <c r="R16" s="898"/>
    </row>
    <row r="17" spans="1:34" s="781" customFormat="1" ht="21.75" hidden="1" thickTop="1">
      <c r="A17" s="1324">
        <v>1</v>
      </c>
      <c r="B17" s="1326">
        <v>1</v>
      </c>
      <c r="C17" s="1327" t="s">
        <v>443</v>
      </c>
      <c r="D17" s="1329" t="s">
        <v>407</v>
      </c>
      <c r="E17" s="930"/>
      <c r="F17" s="931"/>
      <c r="G17" s="926"/>
      <c r="H17" s="809"/>
      <c r="I17" s="941"/>
      <c r="J17" s="904"/>
      <c r="K17" s="916"/>
      <c r="L17" s="1010"/>
      <c r="M17" s="1011"/>
      <c r="N17" s="1011"/>
      <c r="O17" s="1012"/>
      <c r="P17" s="1012"/>
      <c r="Q17" s="1331"/>
      <c r="R17" s="1333"/>
    </row>
    <row r="18" spans="1:34" s="781" customFormat="1" ht="21.75" hidden="1" thickTop="1">
      <c r="A18" s="1325"/>
      <c r="B18" s="1326"/>
      <c r="C18" s="1327"/>
      <c r="D18" s="1329"/>
      <c r="E18" s="861"/>
      <c r="F18" s="865"/>
      <c r="G18" s="851"/>
      <c r="H18" s="809"/>
      <c r="I18" s="923"/>
      <c r="J18" s="829"/>
      <c r="K18" s="917"/>
      <c r="L18" s="1013"/>
      <c r="M18" s="1014"/>
      <c r="N18" s="1015"/>
      <c r="O18" s="1015"/>
      <c r="P18" s="1015"/>
      <c r="Q18" s="1332"/>
      <c r="R18" s="1334"/>
    </row>
    <row r="19" spans="1:34" s="781" customFormat="1" ht="21.75" hidden="1" thickTop="1">
      <c r="A19" s="1325"/>
      <c r="B19" s="1326"/>
      <c r="C19" s="1327"/>
      <c r="D19" s="1329"/>
      <c r="E19" s="861"/>
      <c r="F19" s="865"/>
      <c r="G19" s="851"/>
      <c r="H19" s="809"/>
      <c r="I19" s="923"/>
      <c r="J19" s="829"/>
      <c r="K19" s="917"/>
      <c r="L19" s="1013"/>
      <c r="M19" s="1015"/>
      <c r="N19" s="1015"/>
      <c r="O19" s="1015"/>
      <c r="P19" s="1015"/>
      <c r="Q19" s="1332"/>
      <c r="R19" s="1334"/>
    </row>
    <row r="20" spans="1:34" s="781" customFormat="1" ht="21.75" hidden="1" thickTop="1">
      <c r="A20" s="1325"/>
      <c r="B20" s="1324"/>
      <c r="C20" s="1328"/>
      <c r="D20" s="1330"/>
      <c r="E20" s="862"/>
      <c r="F20" s="866"/>
      <c r="G20" s="852"/>
      <c r="H20" s="810"/>
      <c r="I20" s="924"/>
      <c r="J20" s="831"/>
      <c r="K20" s="918"/>
      <c r="L20" s="1016"/>
      <c r="M20" s="1017"/>
      <c r="N20" s="1017"/>
      <c r="O20" s="1017"/>
      <c r="P20" s="1017"/>
      <c r="Q20" s="1332"/>
      <c r="R20" s="1334"/>
    </row>
    <row r="21" spans="1:34" s="781" customFormat="1" ht="21.75" hidden="1" thickTop="1">
      <c r="A21" s="1325">
        <v>2</v>
      </c>
      <c r="B21" s="1335">
        <v>2</v>
      </c>
      <c r="C21" s="1336" t="s">
        <v>444</v>
      </c>
      <c r="D21" s="1337" t="s">
        <v>419</v>
      </c>
      <c r="E21" s="933"/>
      <c r="F21" s="934"/>
      <c r="G21" s="927"/>
      <c r="H21" s="809"/>
      <c r="I21" s="941"/>
      <c r="J21" s="904"/>
      <c r="K21" s="916"/>
      <c r="L21" s="1018"/>
      <c r="M21" s="1019"/>
      <c r="N21" s="1020"/>
      <c r="O21" s="1020"/>
      <c r="P21" s="1020"/>
      <c r="Q21" s="1338"/>
      <c r="R21" s="1340"/>
    </row>
    <row r="22" spans="1:34" s="781" customFormat="1" ht="21.75" hidden="1" thickTop="1">
      <c r="A22" s="1325"/>
      <c r="B22" s="1326"/>
      <c r="C22" s="1327"/>
      <c r="D22" s="1329"/>
      <c r="E22" s="861"/>
      <c r="F22" s="865"/>
      <c r="G22" s="851"/>
      <c r="H22" s="809"/>
      <c r="I22" s="923"/>
      <c r="J22" s="829"/>
      <c r="K22" s="917"/>
      <c r="L22" s="1013"/>
      <c r="M22" s="1015"/>
      <c r="N22" s="1015"/>
      <c r="O22" s="1015"/>
      <c r="P22" s="1015"/>
      <c r="Q22" s="1332"/>
      <c r="R22" s="1334"/>
    </row>
    <row r="23" spans="1:34" s="781" customFormat="1" ht="21.75" hidden="1" thickTop="1">
      <c r="A23" s="1325"/>
      <c r="B23" s="1326"/>
      <c r="C23" s="1327"/>
      <c r="D23" s="1329"/>
      <c r="E23" s="861"/>
      <c r="F23" s="865"/>
      <c r="G23" s="851"/>
      <c r="H23" s="809"/>
      <c r="I23" s="923"/>
      <c r="J23" s="829"/>
      <c r="K23" s="917"/>
      <c r="L23" s="1021"/>
      <c r="M23" s="1015"/>
      <c r="N23" s="1015"/>
      <c r="O23" s="1015"/>
      <c r="P23" s="1015"/>
      <c r="Q23" s="1332"/>
      <c r="R23" s="1334"/>
    </row>
    <row r="24" spans="1:34" s="781" customFormat="1" ht="21.75" hidden="1" thickTop="1">
      <c r="A24" s="1325"/>
      <c r="B24" s="1324"/>
      <c r="C24" s="1328"/>
      <c r="D24" s="1330"/>
      <c r="E24" s="862"/>
      <c r="F24" s="866"/>
      <c r="G24" s="852"/>
      <c r="H24" s="810"/>
      <c r="I24" s="924"/>
      <c r="J24" s="831"/>
      <c r="K24" s="918"/>
      <c r="L24" s="1022"/>
      <c r="M24" s="1023"/>
      <c r="N24" s="1023"/>
      <c r="O24" s="1023"/>
      <c r="P24" s="1023"/>
      <c r="Q24" s="1339"/>
      <c r="R24" s="1341"/>
    </row>
    <row r="25" spans="1:34" s="781" customFormat="1" ht="21.75" customHeight="1" thickTop="1">
      <c r="A25" s="1325">
        <v>1</v>
      </c>
      <c r="B25" s="1342" t="s">
        <v>517</v>
      </c>
      <c r="C25" s="1345" t="s">
        <v>518</v>
      </c>
      <c r="D25" s="1348" t="s">
        <v>407</v>
      </c>
      <c r="E25" s="1207">
        <v>0</v>
      </c>
      <c r="F25" s="931">
        <v>5</v>
      </c>
      <c r="G25" s="926">
        <v>3</v>
      </c>
      <c r="H25" s="809">
        <v>1</v>
      </c>
      <c r="I25" s="941">
        <v>1</v>
      </c>
      <c r="J25" s="904">
        <v>1</v>
      </c>
      <c r="K25" s="916">
        <v>5</v>
      </c>
      <c r="L25" s="1208">
        <v>0</v>
      </c>
      <c r="M25" s="1209">
        <v>0</v>
      </c>
      <c r="N25" s="1209">
        <v>0</v>
      </c>
      <c r="O25" s="1209">
        <v>0</v>
      </c>
      <c r="P25" s="1020">
        <v>1</v>
      </c>
      <c r="Q25" s="1351" t="s">
        <v>505</v>
      </c>
      <c r="R25" s="1351" t="s">
        <v>506</v>
      </c>
    </row>
    <row r="26" spans="1:34" s="781" customFormat="1">
      <c r="A26" s="1325"/>
      <c r="B26" s="1343"/>
      <c r="C26" s="1346"/>
      <c r="D26" s="1349"/>
      <c r="E26" s="861"/>
      <c r="F26" s="865"/>
      <c r="G26" s="851"/>
      <c r="H26" s="809">
        <v>2</v>
      </c>
      <c r="I26" s="923">
        <v>2</v>
      </c>
      <c r="J26" s="829">
        <v>2</v>
      </c>
      <c r="K26" s="917">
        <v>4</v>
      </c>
      <c r="L26" s="1210">
        <v>0</v>
      </c>
      <c r="M26" s="1211">
        <v>0</v>
      </c>
      <c r="N26" s="1211">
        <v>0</v>
      </c>
      <c r="O26" s="1212">
        <v>1</v>
      </c>
      <c r="P26" s="1015">
        <v>2</v>
      </c>
      <c r="Q26" s="1352"/>
      <c r="R26" s="1352"/>
    </row>
    <row r="27" spans="1:34" s="781" customFormat="1">
      <c r="A27" s="1325"/>
      <c r="B27" s="1343"/>
      <c r="C27" s="1346"/>
      <c r="D27" s="1349"/>
      <c r="E27" s="861"/>
      <c r="F27" s="865"/>
      <c r="G27" s="851"/>
      <c r="H27" s="809">
        <v>3</v>
      </c>
      <c r="I27" s="923">
        <v>3</v>
      </c>
      <c r="J27" s="829">
        <v>3</v>
      </c>
      <c r="K27" s="917">
        <v>3</v>
      </c>
      <c r="L27" s="1210">
        <v>0</v>
      </c>
      <c r="M27" s="1211">
        <v>0</v>
      </c>
      <c r="N27" s="1015">
        <v>1</v>
      </c>
      <c r="O27" s="1015">
        <v>2</v>
      </c>
      <c r="P27" s="1015">
        <v>3</v>
      </c>
      <c r="Q27" s="1352"/>
      <c r="R27" s="1352"/>
    </row>
    <row r="28" spans="1:34" s="781" customFormat="1">
      <c r="A28" s="1325"/>
      <c r="B28" s="1344"/>
      <c r="C28" s="1347"/>
      <c r="D28" s="1350"/>
      <c r="E28" s="862"/>
      <c r="F28" s="866"/>
      <c r="G28" s="852"/>
      <c r="H28" s="810">
        <v>4</v>
      </c>
      <c r="I28" s="924">
        <v>5</v>
      </c>
      <c r="J28" s="831">
        <v>4</v>
      </c>
      <c r="K28" s="918">
        <v>5</v>
      </c>
      <c r="L28" s="1016">
        <v>1</v>
      </c>
      <c r="M28" s="1017">
        <v>2</v>
      </c>
      <c r="N28" s="1017">
        <v>3</v>
      </c>
      <c r="O28" s="1017">
        <v>4</v>
      </c>
      <c r="P28" s="1017">
        <v>5</v>
      </c>
      <c r="Q28" s="1353"/>
      <c r="R28" s="1353"/>
    </row>
    <row r="29" spans="1:34" s="781" customFormat="1" hidden="1">
      <c r="A29" s="1325">
        <v>4</v>
      </c>
      <c r="B29" s="1342" t="s">
        <v>431</v>
      </c>
      <c r="C29" s="1336" t="s">
        <v>485</v>
      </c>
      <c r="D29" s="1329" t="s">
        <v>407</v>
      </c>
      <c r="E29" s="930"/>
      <c r="F29" s="931"/>
      <c r="G29" s="928"/>
      <c r="H29" s="809"/>
      <c r="I29" s="1088"/>
      <c r="J29" s="904"/>
      <c r="K29" s="1090"/>
      <c r="L29" s="1018"/>
      <c r="M29" s="1019"/>
      <c r="N29" s="1019"/>
      <c r="O29" s="1019"/>
      <c r="P29" s="1019"/>
      <c r="Q29" s="1340"/>
      <c r="R29" s="1340"/>
      <c r="S29" s="782"/>
      <c r="T29" s="782"/>
      <c r="U29" s="782"/>
      <c r="V29" s="782"/>
      <c r="W29" s="782"/>
      <c r="X29" s="782"/>
      <c r="Y29" s="782"/>
      <c r="Z29" s="782"/>
      <c r="AA29" s="782"/>
      <c r="AB29" s="782"/>
      <c r="AC29" s="782"/>
      <c r="AD29" s="782"/>
      <c r="AE29" s="782"/>
      <c r="AF29" s="782"/>
      <c r="AG29" s="782"/>
      <c r="AH29" s="782"/>
    </row>
    <row r="30" spans="1:34" s="781" customFormat="1" hidden="1">
      <c r="A30" s="1325"/>
      <c r="B30" s="1343"/>
      <c r="C30" s="1327"/>
      <c r="D30" s="1329"/>
      <c r="E30" s="861"/>
      <c r="F30" s="865"/>
      <c r="G30" s="851"/>
      <c r="H30" s="809"/>
      <c r="I30" s="923"/>
      <c r="J30" s="829"/>
      <c r="K30" s="919"/>
      <c r="L30" s="1013"/>
      <c r="M30" s="1014"/>
      <c r="N30" s="1015"/>
      <c r="O30" s="1014"/>
      <c r="P30" s="1015"/>
      <c r="Q30" s="1340"/>
      <c r="R30" s="1334"/>
      <c r="S30" s="782"/>
      <c r="T30" s="782"/>
      <c r="U30" s="782"/>
      <c r="V30" s="782"/>
      <c r="W30" s="782"/>
      <c r="X30" s="782"/>
      <c r="Y30" s="782"/>
      <c r="Z30" s="782"/>
      <c r="AA30" s="782"/>
      <c r="AB30" s="782"/>
      <c r="AC30" s="782"/>
      <c r="AD30" s="782"/>
      <c r="AE30" s="782"/>
      <c r="AF30" s="782"/>
      <c r="AG30" s="782"/>
      <c r="AH30" s="782"/>
    </row>
    <row r="31" spans="1:34" s="781" customFormat="1" hidden="1">
      <c r="A31" s="1325"/>
      <c r="B31" s="1343"/>
      <c r="C31" s="1327"/>
      <c r="D31" s="1329"/>
      <c r="E31" s="861"/>
      <c r="F31" s="865"/>
      <c r="G31" s="851"/>
      <c r="H31" s="809"/>
      <c r="I31" s="923"/>
      <c r="J31" s="829"/>
      <c r="K31" s="919"/>
      <c r="L31" s="1013"/>
      <c r="M31" s="1014"/>
      <c r="N31" s="1015"/>
      <c r="O31" s="1015"/>
      <c r="P31" s="1015"/>
      <c r="Q31" s="1340"/>
      <c r="R31" s="1334"/>
      <c r="S31" s="782"/>
      <c r="T31" s="782"/>
      <c r="U31" s="782"/>
      <c r="V31" s="782"/>
      <c r="W31" s="782"/>
      <c r="X31" s="782"/>
      <c r="Y31" s="782"/>
      <c r="Z31" s="782"/>
      <c r="AA31" s="782"/>
      <c r="AB31" s="782"/>
      <c r="AC31" s="782"/>
      <c r="AD31" s="782"/>
      <c r="AE31" s="782"/>
      <c r="AF31" s="782"/>
      <c r="AG31" s="782"/>
      <c r="AH31" s="782"/>
    </row>
    <row r="32" spans="1:34" s="781" customFormat="1" hidden="1">
      <c r="A32" s="1325"/>
      <c r="B32" s="1344"/>
      <c r="C32" s="1328"/>
      <c r="D32" s="1330"/>
      <c r="E32" s="862"/>
      <c r="F32" s="866"/>
      <c r="G32" s="852"/>
      <c r="H32" s="810"/>
      <c r="I32" s="924"/>
      <c r="J32" s="831"/>
      <c r="K32" s="920"/>
      <c r="L32" s="1016"/>
      <c r="M32" s="1017"/>
      <c r="N32" s="1017"/>
      <c r="O32" s="1017"/>
      <c r="P32" s="1017"/>
      <c r="Q32" s="1340"/>
      <c r="R32" s="1334"/>
      <c r="S32" s="782"/>
      <c r="T32" s="782"/>
      <c r="U32" s="782"/>
      <c r="V32" s="782"/>
      <c r="W32" s="782"/>
      <c r="X32" s="782"/>
      <c r="Y32" s="782"/>
      <c r="Z32" s="782"/>
      <c r="AA32" s="782"/>
      <c r="AB32" s="782"/>
      <c r="AC32" s="782"/>
      <c r="AD32" s="782"/>
      <c r="AE32" s="782"/>
      <c r="AF32" s="782"/>
      <c r="AG32" s="782"/>
      <c r="AH32" s="782"/>
    </row>
    <row r="33" spans="1:18" s="781" customFormat="1" hidden="1">
      <c r="A33" s="1325">
        <v>5</v>
      </c>
      <c r="B33" s="1335" t="s">
        <v>432</v>
      </c>
      <c r="C33" s="1336" t="s">
        <v>486</v>
      </c>
      <c r="D33" s="1329" t="s">
        <v>407</v>
      </c>
      <c r="E33" s="930"/>
      <c r="F33" s="931"/>
      <c r="G33" s="929"/>
      <c r="H33" s="809"/>
      <c r="I33" s="1088"/>
      <c r="J33" s="904"/>
      <c r="K33" s="1090"/>
      <c r="L33" s="1018"/>
      <c r="M33" s="1019"/>
      <c r="N33" s="1019"/>
      <c r="O33" s="1019"/>
      <c r="P33" s="1019"/>
      <c r="Q33" s="1351"/>
      <c r="R33" s="1340"/>
    </row>
    <row r="34" spans="1:18" s="781" customFormat="1" hidden="1">
      <c r="A34" s="1325"/>
      <c r="B34" s="1326"/>
      <c r="C34" s="1327"/>
      <c r="D34" s="1329"/>
      <c r="E34" s="861"/>
      <c r="F34" s="865"/>
      <c r="G34" s="851"/>
      <c r="H34" s="809"/>
      <c r="I34" s="923"/>
      <c r="J34" s="829"/>
      <c r="K34" s="1091"/>
      <c r="L34" s="1021"/>
      <c r="M34" s="1015"/>
      <c r="N34" s="1015"/>
      <c r="O34" s="1015"/>
      <c r="P34" s="1015"/>
      <c r="Q34" s="1352"/>
      <c r="R34" s="1334"/>
    </row>
    <row r="35" spans="1:18" s="781" customFormat="1" hidden="1">
      <c r="A35" s="1325"/>
      <c r="B35" s="1326"/>
      <c r="C35" s="1327"/>
      <c r="D35" s="1329"/>
      <c r="E35" s="861"/>
      <c r="F35" s="865"/>
      <c r="G35" s="851"/>
      <c r="H35" s="809"/>
      <c r="I35" s="1089"/>
      <c r="J35" s="829"/>
      <c r="K35" s="1091"/>
      <c r="L35" s="1013"/>
      <c r="M35" s="1014"/>
      <c r="N35" s="1014"/>
      <c r="O35" s="1014"/>
      <c r="P35" s="1014"/>
      <c r="Q35" s="1352"/>
      <c r="R35" s="1334"/>
    </row>
    <row r="36" spans="1:18" s="781" customFormat="1" hidden="1">
      <c r="A36" s="1325"/>
      <c r="B36" s="1324"/>
      <c r="C36" s="1328"/>
      <c r="D36" s="1330"/>
      <c r="E36" s="862"/>
      <c r="F36" s="866"/>
      <c r="G36" s="852"/>
      <c r="H36" s="810"/>
      <c r="I36" s="924"/>
      <c r="J36" s="831"/>
      <c r="K36" s="918"/>
      <c r="L36" s="1016"/>
      <c r="M36" s="1017"/>
      <c r="N36" s="1017"/>
      <c r="O36" s="1017"/>
      <c r="P36" s="1017"/>
      <c r="Q36" s="1353"/>
      <c r="R36" s="1334"/>
    </row>
    <row r="37" spans="1:18" s="776" customFormat="1">
      <c r="A37" s="1325">
        <v>2</v>
      </c>
      <c r="B37" s="1335">
        <v>6</v>
      </c>
      <c r="C37" s="1336" t="s">
        <v>445</v>
      </c>
      <c r="D37" s="1337" t="s">
        <v>420</v>
      </c>
      <c r="E37" s="1165">
        <v>0</v>
      </c>
      <c r="F37" s="835">
        <v>7</v>
      </c>
      <c r="G37" s="1205">
        <v>3</v>
      </c>
      <c r="H37" s="809">
        <v>1</v>
      </c>
      <c r="I37" s="942">
        <v>0</v>
      </c>
      <c r="J37" s="904">
        <v>1</v>
      </c>
      <c r="K37" s="1009">
        <v>0</v>
      </c>
      <c r="L37" s="1018">
        <v>0</v>
      </c>
      <c r="M37" s="1019">
        <v>0</v>
      </c>
      <c r="N37" s="1019">
        <v>0</v>
      </c>
      <c r="O37" s="1019">
        <v>0</v>
      </c>
      <c r="P37" s="1019">
        <v>0</v>
      </c>
      <c r="Q37" s="1351" t="s">
        <v>505</v>
      </c>
      <c r="R37" s="1340" t="s">
        <v>506</v>
      </c>
    </row>
    <row r="38" spans="1:18" s="776" customFormat="1">
      <c r="A38" s="1325"/>
      <c r="B38" s="1326"/>
      <c r="C38" s="1327"/>
      <c r="D38" s="1329"/>
      <c r="E38" s="861"/>
      <c r="F38" s="865"/>
      <c r="G38" s="851"/>
      <c r="H38" s="809">
        <v>2</v>
      </c>
      <c r="I38" s="1089">
        <v>2</v>
      </c>
      <c r="J38" s="829">
        <v>2</v>
      </c>
      <c r="K38" s="1091">
        <v>4</v>
      </c>
      <c r="L38" s="1013">
        <v>0</v>
      </c>
      <c r="M38" s="1014">
        <v>0</v>
      </c>
      <c r="N38" s="1014">
        <v>0</v>
      </c>
      <c r="O38" s="1105">
        <v>1</v>
      </c>
      <c r="P38" s="1105">
        <v>2</v>
      </c>
      <c r="Q38" s="1352"/>
      <c r="R38" s="1334"/>
    </row>
    <row r="39" spans="1:18" s="776" customFormat="1">
      <c r="A39" s="1325"/>
      <c r="B39" s="1326"/>
      <c r="C39" s="1327"/>
      <c r="D39" s="1329"/>
      <c r="E39" s="861"/>
      <c r="F39" s="865"/>
      <c r="G39" s="851"/>
      <c r="H39" s="809">
        <v>3</v>
      </c>
      <c r="I39" s="1089">
        <v>4</v>
      </c>
      <c r="J39" s="829">
        <v>3</v>
      </c>
      <c r="K39" s="1091">
        <v>5</v>
      </c>
      <c r="L39" s="1013">
        <v>0</v>
      </c>
      <c r="M39" s="1105">
        <v>1</v>
      </c>
      <c r="N39" s="1105">
        <v>2</v>
      </c>
      <c r="O39" s="1105">
        <v>3</v>
      </c>
      <c r="P39" s="1105">
        <v>4</v>
      </c>
      <c r="Q39" s="1352"/>
      <c r="R39" s="1334"/>
    </row>
    <row r="40" spans="1:18" s="776" customFormat="1">
      <c r="A40" s="1325"/>
      <c r="B40" s="1324"/>
      <c r="C40" s="1328"/>
      <c r="D40" s="1330"/>
      <c r="E40" s="862"/>
      <c r="F40" s="866"/>
      <c r="G40" s="852"/>
      <c r="H40" s="810">
        <v>4</v>
      </c>
      <c r="I40" s="924">
        <v>7</v>
      </c>
      <c r="J40" s="831">
        <v>4</v>
      </c>
      <c r="K40" s="1186">
        <v>3</v>
      </c>
      <c r="L40" s="1016">
        <v>3</v>
      </c>
      <c r="M40" s="1017">
        <v>4</v>
      </c>
      <c r="N40" s="1017">
        <v>5</v>
      </c>
      <c r="O40" s="1017">
        <v>6</v>
      </c>
      <c r="P40" s="1017">
        <v>7</v>
      </c>
      <c r="Q40" s="1353"/>
      <c r="R40" s="1334"/>
    </row>
    <row r="41" spans="1:18" s="776" customFormat="1" ht="27" customHeight="1">
      <c r="A41" s="1325">
        <v>3</v>
      </c>
      <c r="B41" s="1335">
        <v>8</v>
      </c>
      <c r="C41" s="1336" t="s">
        <v>421</v>
      </c>
      <c r="D41" s="1337" t="s">
        <v>2</v>
      </c>
      <c r="E41" s="1099">
        <v>53.97</v>
      </c>
      <c r="F41" s="833">
        <v>70</v>
      </c>
      <c r="G41" s="842">
        <v>3</v>
      </c>
      <c r="H41" s="907">
        <v>1</v>
      </c>
      <c r="I41" s="943">
        <v>55</v>
      </c>
      <c r="J41" s="908">
        <v>1</v>
      </c>
      <c r="K41" s="1170">
        <v>6</v>
      </c>
      <c r="L41" s="1024">
        <v>51</v>
      </c>
      <c r="M41" s="1020">
        <v>52</v>
      </c>
      <c r="N41" s="1020">
        <v>53</v>
      </c>
      <c r="O41" s="1020">
        <v>54</v>
      </c>
      <c r="P41" s="1020">
        <v>55</v>
      </c>
      <c r="Q41" s="1338" t="s">
        <v>507</v>
      </c>
      <c r="R41" s="1340" t="s">
        <v>506</v>
      </c>
    </row>
    <row r="42" spans="1:18" s="776" customFormat="1" ht="27" customHeight="1">
      <c r="A42" s="1325"/>
      <c r="B42" s="1326"/>
      <c r="C42" s="1327"/>
      <c r="D42" s="1329"/>
      <c r="E42" s="861"/>
      <c r="F42" s="865"/>
      <c r="G42" s="851"/>
      <c r="H42" s="809">
        <v>2</v>
      </c>
      <c r="I42" s="923">
        <v>60</v>
      </c>
      <c r="J42" s="829">
        <v>2</v>
      </c>
      <c r="K42" s="917">
        <v>4</v>
      </c>
      <c r="L42" s="1021">
        <v>52</v>
      </c>
      <c r="M42" s="1015">
        <v>54</v>
      </c>
      <c r="N42" s="1015">
        <v>56</v>
      </c>
      <c r="O42" s="1015">
        <v>58</v>
      </c>
      <c r="P42" s="1015">
        <v>60</v>
      </c>
      <c r="Q42" s="1332"/>
      <c r="R42" s="1334"/>
    </row>
    <row r="43" spans="1:18" s="776" customFormat="1" ht="27" customHeight="1">
      <c r="A43" s="1325"/>
      <c r="B43" s="1326"/>
      <c r="C43" s="1327"/>
      <c r="D43" s="1329"/>
      <c r="E43" s="861"/>
      <c r="F43" s="865"/>
      <c r="G43" s="851"/>
      <c r="H43" s="809">
        <v>3</v>
      </c>
      <c r="I43" s="923">
        <v>65</v>
      </c>
      <c r="J43" s="829">
        <v>3</v>
      </c>
      <c r="K43" s="917">
        <v>4</v>
      </c>
      <c r="L43" s="1021">
        <v>57</v>
      </c>
      <c r="M43" s="1015">
        <v>59</v>
      </c>
      <c r="N43" s="1015">
        <v>61</v>
      </c>
      <c r="O43" s="1015">
        <v>63</v>
      </c>
      <c r="P43" s="1015">
        <v>65</v>
      </c>
      <c r="Q43" s="1332"/>
      <c r="R43" s="1334"/>
    </row>
    <row r="44" spans="1:18" s="776" customFormat="1" ht="27" customHeight="1">
      <c r="A44" s="1325"/>
      <c r="B44" s="1324"/>
      <c r="C44" s="1328"/>
      <c r="D44" s="1330"/>
      <c r="E44" s="862"/>
      <c r="F44" s="866"/>
      <c r="G44" s="852"/>
      <c r="H44" s="810">
        <v>4</v>
      </c>
      <c r="I44" s="924">
        <v>70</v>
      </c>
      <c r="J44" s="831">
        <v>4</v>
      </c>
      <c r="K44" s="918">
        <v>3</v>
      </c>
      <c r="L44" s="1016">
        <v>62</v>
      </c>
      <c r="M44" s="1017">
        <v>64</v>
      </c>
      <c r="N44" s="1017">
        <v>66</v>
      </c>
      <c r="O44" s="1017">
        <v>68</v>
      </c>
      <c r="P44" s="1017">
        <v>70</v>
      </c>
      <c r="Q44" s="1332"/>
      <c r="R44" s="1334"/>
    </row>
    <row r="45" spans="1:18" s="781" customFormat="1">
      <c r="A45" s="1325">
        <v>4</v>
      </c>
      <c r="B45" s="1335">
        <v>9</v>
      </c>
      <c r="C45" s="1336" t="s">
        <v>446</v>
      </c>
      <c r="D45" s="1337" t="s">
        <v>2</v>
      </c>
      <c r="E45" s="1099">
        <v>25.93</v>
      </c>
      <c r="F45" s="833">
        <v>80</v>
      </c>
      <c r="G45" s="842">
        <v>3</v>
      </c>
      <c r="H45" s="907">
        <v>1</v>
      </c>
      <c r="I45" s="943">
        <v>50</v>
      </c>
      <c r="J45" s="908">
        <v>1</v>
      </c>
      <c r="K45" s="1170">
        <v>6</v>
      </c>
      <c r="L45" s="1024">
        <v>46</v>
      </c>
      <c r="M45" s="1020">
        <v>47</v>
      </c>
      <c r="N45" s="1020">
        <v>48</v>
      </c>
      <c r="O45" s="1020">
        <v>49</v>
      </c>
      <c r="P45" s="1027">
        <v>50</v>
      </c>
      <c r="Q45" s="1338" t="s">
        <v>507</v>
      </c>
      <c r="R45" s="1340" t="s">
        <v>506</v>
      </c>
    </row>
    <row r="46" spans="1:18" s="781" customFormat="1">
      <c r="A46" s="1325"/>
      <c r="B46" s="1326"/>
      <c r="C46" s="1327"/>
      <c r="D46" s="1329"/>
      <c r="E46" s="861"/>
      <c r="F46" s="865"/>
      <c r="G46" s="851"/>
      <c r="H46" s="809">
        <v>2</v>
      </c>
      <c r="I46" s="923">
        <v>60</v>
      </c>
      <c r="J46" s="829">
        <v>2</v>
      </c>
      <c r="K46" s="917">
        <v>4</v>
      </c>
      <c r="L46" s="1021">
        <v>52</v>
      </c>
      <c r="M46" s="1015">
        <v>54</v>
      </c>
      <c r="N46" s="1015">
        <v>56</v>
      </c>
      <c r="O46" s="1015">
        <v>58</v>
      </c>
      <c r="P46" s="1028">
        <v>60</v>
      </c>
      <c r="Q46" s="1332"/>
      <c r="R46" s="1334"/>
    </row>
    <row r="47" spans="1:18" s="781" customFormat="1">
      <c r="A47" s="1325"/>
      <c r="B47" s="1326"/>
      <c r="C47" s="1327"/>
      <c r="D47" s="1329"/>
      <c r="E47" s="861"/>
      <c r="F47" s="865"/>
      <c r="G47" s="851"/>
      <c r="H47" s="809">
        <v>3</v>
      </c>
      <c r="I47" s="923">
        <v>70</v>
      </c>
      <c r="J47" s="829">
        <v>3</v>
      </c>
      <c r="K47" s="917">
        <v>3</v>
      </c>
      <c r="L47" s="1021">
        <v>62</v>
      </c>
      <c r="M47" s="1015">
        <v>64</v>
      </c>
      <c r="N47" s="1015">
        <v>66</v>
      </c>
      <c r="O47" s="1015">
        <v>68</v>
      </c>
      <c r="P47" s="1028">
        <v>70</v>
      </c>
      <c r="Q47" s="1332"/>
      <c r="R47" s="1334"/>
    </row>
    <row r="48" spans="1:18" s="781" customFormat="1">
      <c r="A48" s="1325"/>
      <c r="B48" s="1324"/>
      <c r="C48" s="1328"/>
      <c r="D48" s="1330"/>
      <c r="E48" s="862"/>
      <c r="F48" s="866"/>
      <c r="G48" s="852"/>
      <c r="H48" s="810">
        <v>4</v>
      </c>
      <c r="I48" s="924">
        <v>80</v>
      </c>
      <c r="J48" s="831">
        <v>4</v>
      </c>
      <c r="K48" s="918">
        <v>5</v>
      </c>
      <c r="L48" s="1016">
        <v>72</v>
      </c>
      <c r="M48" s="1017">
        <v>74</v>
      </c>
      <c r="N48" s="1017">
        <v>76</v>
      </c>
      <c r="O48" s="1017">
        <v>78</v>
      </c>
      <c r="P48" s="1100">
        <v>80</v>
      </c>
      <c r="Q48" s="1332"/>
      <c r="R48" s="1334"/>
    </row>
    <row r="49" spans="1:34" s="781" customFormat="1">
      <c r="A49" s="1325">
        <v>5</v>
      </c>
      <c r="B49" s="1335">
        <v>10</v>
      </c>
      <c r="C49" s="1336" t="s">
        <v>447</v>
      </c>
      <c r="D49" s="1337" t="s">
        <v>407</v>
      </c>
      <c r="E49" s="909">
        <v>3</v>
      </c>
      <c r="F49" s="833">
        <v>5</v>
      </c>
      <c r="G49" s="842">
        <v>3</v>
      </c>
      <c r="H49" s="907">
        <v>1</v>
      </c>
      <c r="I49" s="943">
        <v>1</v>
      </c>
      <c r="J49" s="908">
        <v>1</v>
      </c>
      <c r="K49" s="922">
        <v>5</v>
      </c>
      <c r="L49" s="1018">
        <v>0</v>
      </c>
      <c r="M49" s="1019">
        <v>0</v>
      </c>
      <c r="N49" s="1019">
        <v>0</v>
      </c>
      <c r="O49" s="1019">
        <v>0</v>
      </c>
      <c r="P49" s="1027">
        <v>1</v>
      </c>
      <c r="Q49" s="1338" t="s">
        <v>507</v>
      </c>
      <c r="R49" s="1340" t="s">
        <v>506</v>
      </c>
    </row>
    <row r="50" spans="1:34" s="781" customFormat="1">
      <c r="A50" s="1325"/>
      <c r="B50" s="1326"/>
      <c r="C50" s="1327"/>
      <c r="D50" s="1329"/>
      <c r="E50" s="861"/>
      <c r="F50" s="865"/>
      <c r="G50" s="851"/>
      <c r="H50" s="809">
        <v>2</v>
      </c>
      <c r="I50" s="923">
        <v>2</v>
      </c>
      <c r="J50" s="829">
        <v>2</v>
      </c>
      <c r="K50" s="917">
        <v>4</v>
      </c>
      <c r="L50" s="1029">
        <v>0</v>
      </c>
      <c r="M50" s="1030">
        <v>0</v>
      </c>
      <c r="N50" s="1030">
        <v>0</v>
      </c>
      <c r="O50" s="1031">
        <v>1</v>
      </c>
      <c r="P50" s="1032">
        <v>2</v>
      </c>
      <c r="Q50" s="1332"/>
      <c r="R50" s="1334"/>
    </row>
    <row r="51" spans="1:34" s="781" customFormat="1">
      <c r="A51" s="1325"/>
      <c r="B51" s="1326"/>
      <c r="C51" s="1327"/>
      <c r="D51" s="1329"/>
      <c r="E51" s="861"/>
      <c r="F51" s="865"/>
      <c r="G51" s="851"/>
      <c r="H51" s="809">
        <v>3</v>
      </c>
      <c r="I51" s="923">
        <v>3</v>
      </c>
      <c r="J51" s="829">
        <v>3</v>
      </c>
      <c r="K51" s="917">
        <v>3</v>
      </c>
      <c r="L51" s="1029">
        <v>0</v>
      </c>
      <c r="M51" s="1030">
        <v>0</v>
      </c>
      <c r="N51" s="1031">
        <v>1</v>
      </c>
      <c r="O51" s="1031">
        <v>2</v>
      </c>
      <c r="P51" s="1032">
        <v>3</v>
      </c>
      <c r="Q51" s="1332"/>
      <c r="R51" s="1334"/>
    </row>
    <row r="52" spans="1:34" s="781" customFormat="1">
      <c r="A52" s="1325"/>
      <c r="B52" s="1324"/>
      <c r="C52" s="1328"/>
      <c r="D52" s="1330"/>
      <c r="E52" s="862"/>
      <c r="F52" s="866"/>
      <c r="G52" s="852"/>
      <c r="H52" s="810">
        <v>4</v>
      </c>
      <c r="I52" s="924">
        <v>5</v>
      </c>
      <c r="J52" s="831">
        <v>4</v>
      </c>
      <c r="K52" s="918">
        <v>5</v>
      </c>
      <c r="L52" s="1033">
        <v>1</v>
      </c>
      <c r="M52" s="1034">
        <v>2</v>
      </c>
      <c r="N52" s="1034">
        <v>3</v>
      </c>
      <c r="O52" s="1034">
        <v>4</v>
      </c>
      <c r="P52" s="1035">
        <v>5</v>
      </c>
      <c r="Q52" s="1332"/>
      <c r="R52" s="1334"/>
    </row>
    <row r="53" spans="1:34" s="781" customFormat="1" hidden="1">
      <c r="A53" s="1325">
        <v>11</v>
      </c>
      <c r="B53" s="1335">
        <v>11</v>
      </c>
      <c r="C53" s="1336" t="s">
        <v>422</v>
      </c>
      <c r="D53" s="1337" t="s">
        <v>407</v>
      </c>
      <c r="E53" s="909"/>
      <c r="F53" s="850"/>
      <c r="G53" s="845"/>
      <c r="H53" s="809"/>
      <c r="I53" s="941"/>
      <c r="J53" s="904"/>
      <c r="K53" s="1090"/>
      <c r="L53" s="1018"/>
      <c r="M53" s="1019"/>
      <c r="N53" s="1019"/>
      <c r="O53" s="1019"/>
      <c r="P53" s="1019"/>
      <c r="Q53" s="1340"/>
      <c r="R53" s="1340"/>
    </row>
    <row r="54" spans="1:34" s="781" customFormat="1" ht="29.1" hidden="1" customHeight="1">
      <c r="A54" s="1325"/>
      <c r="B54" s="1326"/>
      <c r="C54" s="1327"/>
      <c r="D54" s="1329"/>
      <c r="E54" s="932"/>
      <c r="F54" s="931"/>
      <c r="G54" s="851"/>
      <c r="H54" s="809"/>
      <c r="I54" s="923"/>
      <c r="J54" s="829"/>
      <c r="K54" s="917"/>
      <c r="L54" s="1036"/>
      <c r="M54" s="1037"/>
      <c r="N54" s="1037"/>
      <c r="O54" s="1038"/>
      <c r="P54" s="1039"/>
      <c r="Q54" s="1340"/>
      <c r="R54" s="1334"/>
    </row>
    <row r="55" spans="1:34" s="781" customFormat="1" ht="29.1" hidden="1" customHeight="1">
      <c r="A55" s="1325"/>
      <c r="B55" s="1326"/>
      <c r="C55" s="1327"/>
      <c r="D55" s="1329"/>
      <c r="E55" s="861"/>
      <c r="F55" s="865"/>
      <c r="G55" s="851"/>
      <c r="H55" s="809"/>
      <c r="I55" s="923"/>
      <c r="J55" s="829"/>
      <c r="K55" s="917"/>
      <c r="L55" s="1040"/>
      <c r="M55" s="1038"/>
      <c r="N55" s="1038"/>
      <c r="O55" s="1038"/>
      <c r="P55" s="1039"/>
      <c r="Q55" s="1340"/>
      <c r="R55" s="1334"/>
    </row>
    <row r="56" spans="1:34" s="781" customFormat="1" ht="29.1" hidden="1" customHeight="1">
      <c r="A56" s="1325"/>
      <c r="B56" s="1324"/>
      <c r="C56" s="1328"/>
      <c r="D56" s="1330"/>
      <c r="E56" s="862"/>
      <c r="F56" s="866"/>
      <c r="G56" s="852"/>
      <c r="H56" s="810"/>
      <c r="I56" s="924"/>
      <c r="J56" s="831"/>
      <c r="K56" s="918"/>
      <c r="L56" s="1041"/>
      <c r="M56" s="1042"/>
      <c r="N56" s="1042"/>
      <c r="O56" s="1042"/>
      <c r="P56" s="1043"/>
      <c r="Q56" s="1340"/>
      <c r="R56" s="1334"/>
    </row>
    <row r="57" spans="1:34" s="781" customFormat="1">
      <c r="A57" s="1325">
        <v>6</v>
      </c>
      <c r="B57" s="1335">
        <v>12</v>
      </c>
      <c r="C57" s="1336" t="s">
        <v>448</v>
      </c>
      <c r="D57" s="1337" t="s">
        <v>2</v>
      </c>
      <c r="E57" s="878">
        <v>100</v>
      </c>
      <c r="F57" s="850">
        <v>95</v>
      </c>
      <c r="G57" s="845">
        <v>3</v>
      </c>
      <c r="H57" s="809">
        <v>1</v>
      </c>
      <c r="I57" s="941">
        <v>25</v>
      </c>
      <c r="J57" s="904">
        <v>1</v>
      </c>
      <c r="K57" s="1169">
        <v>6</v>
      </c>
      <c r="L57" s="1024">
        <v>5</v>
      </c>
      <c r="M57" s="1020">
        <v>10</v>
      </c>
      <c r="N57" s="1020">
        <v>15</v>
      </c>
      <c r="O57" s="1020">
        <v>20</v>
      </c>
      <c r="P57" s="1020">
        <v>25</v>
      </c>
      <c r="Q57" s="1340" t="s">
        <v>507</v>
      </c>
      <c r="R57" s="1340" t="s">
        <v>509</v>
      </c>
      <c r="S57" s="782"/>
      <c r="T57" s="782"/>
      <c r="U57" s="782"/>
      <c r="V57" s="782"/>
      <c r="W57" s="782"/>
      <c r="X57" s="782"/>
      <c r="Y57" s="782"/>
      <c r="Z57" s="782"/>
      <c r="AA57" s="782"/>
      <c r="AB57" s="782"/>
      <c r="AC57" s="782"/>
      <c r="AD57" s="782"/>
      <c r="AE57" s="782"/>
      <c r="AF57" s="782"/>
      <c r="AG57" s="782"/>
      <c r="AH57" s="782"/>
    </row>
    <row r="58" spans="1:34" s="781" customFormat="1">
      <c r="A58" s="1325"/>
      <c r="B58" s="1326"/>
      <c r="C58" s="1327"/>
      <c r="D58" s="1329"/>
      <c r="E58" s="861"/>
      <c r="F58" s="865"/>
      <c r="G58" s="851"/>
      <c r="H58" s="809">
        <v>2</v>
      </c>
      <c r="I58" s="923">
        <v>50</v>
      </c>
      <c r="J58" s="829">
        <v>2</v>
      </c>
      <c r="K58" s="1167">
        <v>5</v>
      </c>
      <c r="L58" s="1021">
        <v>30</v>
      </c>
      <c r="M58" s="1015">
        <v>35</v>
      </c>
      <c r="N58" s="1015">
        <v>40</v>
      </c>
      <c r="O58" s="1015">
        <v>45</v>
      </c>
      <c r="P58" s="1015">
        <v>50</v>
      </c>
      <c r="Q58" s="1340"/>
      <c r="R58" s="1334"/>
      <c r="S58" s="782"/>
      <c r="T58" s="782"/>
      <c r="U58" s="782"/>
      <c r="V58" s="782"/>
      <c r="W58" s="782"/>
      <c r="X58" s="782"/>
      <c r="Y58" s="782"/>
      <c r="Z58" s="782"/>
      <c r="AA58" s="782"/>
      <c r="AB58" s="782"/>
      <c r="AC58" s="782"/>
      <c r="AD58" s="782"/>
      <c r="AE58" s="782"/>
      <c r="AF58" s="782"/>
      <c r="AG58" s="782"/>
      <c r="AH58" s="782"/>
    </row>
    <row r="59" spans="1:34" s="781" customFormat="1">
      <c r="A59" s="1325"/>
      <c r="B59" s="1326"/>
      <c r="C59" s="1327"/>
      <c r="D59" s="1329"/>
      <c r="E59" s="861"/>
      <c r="F59" s="865"/>
      <c r="G59" s="851"/>
      <c r="H59" s="809">
        <v>3</v>
      </c>
      <c r="I59" s="923">
        <v>75</v>
      </c>
      <c r="J59" s="829">
        <v>3</v>
      </c>
      <c r="K59" s="917">
        <v>3</v>
      </c>
      <c r="L59" s="1021">
        <v>55</v>
      </c>
      <c r="M59" s="1015">
        <v>60</v>
      </c>
      <c r="N59" s="1015">
        <v>65</v>
      </c>
      <c r="O59" s="1015">
        <v>70</v>
      </c>
      <c r="P59" s="1015">
        <v>75</v>
      </c>
      <c r="Q59" s="1340"/>
      <c r="R59" s="1334"/>
      <c r="S59" s="782"/>
      <c r="T59" s="782"/>
      <c r="U59" s="782"/>
      <c r="V59" s="782"/>
      <c r="W59" s="782"/>
      <c r="X59" s="782"/>
      <c r="Y59" s="782"/>
      <c r="Z59" s="782"/>
      <c r="AA59" s="782"/>
      <c r="AB59" s="782"/>
      <c r="AC59" s="782"/>
      <c r="AD59" s="782"/>
      <c r="AE59" s="782"/>
      <c r="AF59" s="782"/>
      <c r="AG59" s="782"/>
      <c r="AH59" s="782"/>
    </row>
    <row r="60" spans="1:34" s="781" customFormat="1">
      <c r="A60" s="1325"/>
      <c r="B60" s="1324"/>
      <c r="C60" s="1328"/>
      <c r="D60" s="1330"/>
      <c r="E60" s="862"/>
      <c r="F60" s="866"/>
      <c r="G60" s="852"/>
      <c r="H60" s="810">
        <v>4</v>
      </c>
      <c r="I60" s="924">
        <v>95</v>
      </c>
      <c r="J60" s="831">
        <v>4</v>
      </c>
      <c r="K60" s="918">
        <v>4</v>
      </c>
      <c r="L60" s="1016">
        <v>75</v>
      </c>
      <c r="M60" s="1017">
        <v>80</v>
      </c>
      <c r="N60" s="1017">
        <v>85</v>
      </c>
      <c r="O60" s="1017">
        <v>90</v>
      </c>
      <c r="P60" s="1017">
        <v>95</v>
      </c>
      <c r="Q60" s="1340"/>
      <c r="R60" s="1334"/>
      <c r="S60" s="782"/>
      <c r="T60" s="782"/>
      <c r="U60" s="782"/>
      <c r="V60" s="782"/>
      <c r="W60" s="782"/>
      <c r="X60" s="782"/>
      <c r="Y60" s="782"/>
      <c r="Z60" s="782"/>
      <c r="AA60" s="782"/>
      <c r="AB60" s="782"/>
      <c r="AC60" s="782"/>
      <c r="AD60" s="782"/>
      <c r="AE60" s="782"/>
      <c r="AF60" s="782"/>
      <c r="AG60" s="782"/>
      <c r="AH60" s="782"/>
    </row>
    <row r="61" spans="1:34" s="781" customFormat="1">
      <c r="A61" s="1325">
        <v>7</v>
      </c>
      <c r="B61" s="1335">
        <v>13</v>
      </c>
      <c r="C61" s="1336" t="s">
        <v>423</v>
      </c>
      <c r="D61" s="1337" t="s">
        <v>2</v>
      </c>
      <c r="E61" s="939">
        <v>25.69</v>
      </c>
      <c r="F61" s="850">
        <v>60</v>
      </c>
      <c r="G61" s="845">
        <v>3</v>
      </c>
      <c r="H61" s="907">
        <v>1</v>
      </c>
      <c r="I61" s="943">
        <v>15</v>
      </c>
      <c r="J61" s="908">
        <v>1</v>
      </c>
      <c r="K61" s="1170">
        <v>6</v>
      </c>
      <c r="L61" s="1024">
        <v>11</v>
      </c>
      <c r="M61" s="1020">
        <v>12</v>
      </c>
      <c r="N61" s="1020">
        <v>13</v>
      </c>
      <c r="O61" s="1020">
        <v>14</v>
      </c>
      <c r="P61" s="1020">
        <v>15</v>
      </c>
      <c r="Q61" s="1338" t="s">
        <v>505</v>
      </c>
      <c r="R61" s="1340" t="s">
        <v>506</v>
      </c>
    </row>
    <row r="62" spans="1:34" s="781" customFormat="1">
      <c r="A62" s="1325"/>
      <c r="B62" s="1326"/>
      <c r="C62" s="1327"/>
      <c r="D62" s="1329"/>
      <c r="E62" s="861"/>
      <c r="F62" s="865"/>
      <c r="G62" s="851"/>
      <c r="H62" s="809">
        <v>2</v>
      </c>
      <c r="I62" s="923">
        <v>30</v>
      </c>
      <c r="J62" s="829">
        <v>2</v>
      </c>
      <c r="K62" s="1167">
        <v>5</v>
      </c>
      <c r="L62" s="1021">
        <v>18</v>
      </c>
      <c r="M62" s="1015">
        <v>21</v>
      </c>
      <c r="N62" s="1015">
        <v>24</v>
      </c>
      <c r="O62" s="1015">
        <v>27</v>
      </c>
      <c r="P62" s="1015">
        <v>30</v>
      </c>
      <c r="Q62" s="1332"/>
      <c r="R62" s="1334"/>
    </row>
    <row r="63" spans="1:34" s="781" customFormat="1">
      <c r="A63" s="1325"/>
      <c r="B63" s="1326"/>
      <c r="C63" s="1327"/>
      <c r="D63" s="1329"/>
      <c r="E63" s="861"/>
      <c r="F63" s="865"/>
      <c r="G63" s="851"/>
      <c r="H63" s="809">
        <v>3</v>
      </c>
      <c r="I63" s="923">
        <v>45</v>
      </c>
      <c r="J63" s="829">
        <v>3</v>
      </c>
      <c r="K63" s="1167">
        <v>4</v>
      </c>
      <c r="L63" s="1021">
        <v>33</v>
      </c>
      <c r="M63" s="1015">
        <v>36</v>
      </c>
      <c r="N63" s="1015">
        <v>39</v>
      </c>
      <c r="O63" s="1015">
        <v>42</v>
      </c>
      <c r="P63" s="1015">
        <v>45</v>
      </c>
      <c r="Q63" s="1332"/>
      <c r="R63" s="1334"/>
    </row>
    <row r="64" spans="1:34" s="781" customFormat="1">
      <c r="A64" s="1325"/>
      <c r="B64" s="1324"/>
      <c r="C64" s="1328"/>
      <c r="D64" s="1330"/>
      <c r="E64" s="862"/>
      <c r="F64" s="866"/>
      <c r="G64" s="852"/>
      <c r="H64" s="810">
        <v>4</v>
      </c>
      <c r="I64" s="924">
        <v>60</v>
      </c>
      <c r="J64" s="831">
        <v>4</v>
      </c>
      <c r="K64" s="918">
        <v>5</v>
      </c>
      <c r="L64" s="1016">
        <v>48</v>
      </c>
      <c r="M64" s="1017">
        <v>51</v>
      </c>
      <c r="N64" s="1017">
        <v>54</v>
      </c>
      <c r="O64" s="1017">
        <v>57</v>
      </c>
      <c r="P64" s="1017">
        <v>60</v>
      </c>
      <c r="Q64" s="1332"/>
      <c r="R64" s="1334"/>
    </row>
    <row r="65" spans="1:18" s="781" customFormat="1">
      <c r="A65" s="1196">
        <v>8</v>
      </c>
      <c r="B65" s="1092" t="s">
        <v>433</v>
      </c>
      <c r="C65" s="1087" t="s">
        <v>449</v>
      </c>
      <c r="D65" s="1093" t="s">
        <v>2</v>
      </c>
      <c r="E65" s="1198">
        <v>0</v>
      </c>
      <c r="F65" s="1094"/>
      <c r="G65" s="1095"/>
      <c r="H65" s="1113"/>
      <c r="I65" s="1114"/>
      <c r="J65" s="1115"/>
      <c r="K65" s="1116"/>
      <c r="L65" s="1117"/>
      <c r="M65" s="1118"/>
      <c r="N65" s="1118"/>
      <c r="O65" s="1118"/>
      <c r="P65" s="1118"/>
      <c r="Q65" s="1119"/>
      <c r="R65" s="1120"/>
    </row>
    <row r="66" spans="1:18" s="776" customFormat="1" hidden="1">
      <c r="A66" s="1326"/>
      <c r="B66" s="1326" t="s">
        <v>434</v>
      </c>
      <c r="C66" s="1327" t="s">
        <v>450</v>
      </c>
      <c r="D66" s="1329" t="s">
        <v>2</v>
      </c>
      <c r="E66" s="846"/>
      <c r="F66" s="849"/>
      <c r="G66" s="844"/>
      <c r="H66" s="809"/>
      <c r="I66" s="1088"/>
      <c r="J66" s="904"/>
      <c r="K66" s="1090"/>
      <c r="L66" s="1044"/>
      <c r="M66" s="1045"/>
      <c r="N66" s="1045"/>
      <c r="O66" s="1045"/>
      <c r="P66" s="1045"/>
      <c r="Q66" s="1353"/>
      <c r="R66" s="1353"/>
    </row>
    <row r="67" spans="1:18" s="776" customFormat="1" hidden="1">
      <c r="A67" s="1326"/>
      <c r="B67" s="1326"/>
      <c r="C67" s="1327"/>
      <c r="D67" s="1329"/>
      <c r="E67" s="861"/>
      <c r="F67" s="865"/>
      <c r="G67" s="851"/>
      <c r="H67" s="809"/>
      <c r="I67" s="1089"/>
      <c r="J67" s="829"/>
      <c r="K67" s="1091"/>
      <c r="L67" s="1044"/>
      <c r="M67" s="1045"/>
      <c r="N67" s="1045"/>
      <c r="O67" s="1045"/>
      <c r="P67" s="1045"/>
      <c r="Q67" s="1340"/>
      <c r="R67" s="1334"/>
    </row>
    <row r="68" spans="1:18" s="776" customFormat="1" hidden="1">
      <c r="A68" s="1326"/>
      <c r="B68" s="1326"/>
      <c r="C68" s="1327"/>
      <c r="D68" s="1329"/>
      <c r="E68" s="861"/>
      <c r="F68" s="865"/>
      <c r="G68" s="851"/>
      <c r="H68" s="809"/>
      <c r="I68" s="1089"/>
      <c r="J68" s="829"/>
      <c r="K68" s="1091"/>
      <c r="L68" s="1044"/>
      <c r="M68" s="1045"/>
      <c r="N68" s="1045"/>
      <c r="O68" s="1045"/>
      <c r="P68" s="1045"/>
      <c r="Q68" s="1340"/>
      <c r="R68" s="1334"/>
    </row>
    <row r="69" spans="1:18" s="776" customFormat="1" hidden="1">
      <c r="A69" s="1326"/>
      <c r="B69" s="1326"/>
      <c r="C69" s="1327"/>
      <c r="D69" s="1329"/>
      <c r="E69" s="862"/>
      <c r="F69" s="866"/>
      <c r="G69" s="852"/>
      <c r="H69" s="935"/>
      <c r="I69" s="1025"/>
      <c r="J69" s="937"/>
      <c r="K69" s="1026"/>
      <c r="L69" s="1016"/>
      <c r="M69" s="1017"/>
      <c r="N69" s="1017"/>
      <c r="O69" s="1017"/>
      <c r="P69" s="1017"/>
      <c r="Q69" s="1340"/>
      <c r="R69" s="1334"/>
    </row>
    <row r="70" spans="1:18" s="776" customFormat="1">
      <c r="A70" s="1326">
        <v>8.1</v>
      </c>
      <c r="B70" s="1335" t="s">
        <v>435</v>
      </c>
      <c r="C70" s="1336" t="s">
        <v>451</v>
      </c>
      <c r="D70" s="1337" t="s">
        <v>2</v>
      </c>
      <c r="E70" s="832">
        <v>0</v>
      </c>
      <c r="F70" s="850">
        <v>80</v>
      </c>
      <c r="G70" s="845">
        <v>3</v>
      </c>
      <c r="H70" s="907">
        <v>1</v>
      </c>
      <c r="I70" s="942">
        <v>0</v>
      </c>
      <c r="J70" s="908">
        <v>1</v>
      </c>
      <c r="K70" s="1009">
        <v>0</v>
      </c>
      <c r="L70" s="1044">
        <v>0</v>
      </c>
      <c r="M70" s="1045">
        <v>0</v>
      </c>
      <c r="N70" s="1045">
        <v>0</v>
      </c>
      <c r="O70" s="1045">
        <v>0</v>
      </c>
      <c r="P70" s="1045">
        <v>0</v>
      </c>
      <c r="Q70" s="1354" t="s">
        <v>516</v>
      </c>
      <c r="R70" s="1353" t="s">
        <v>506</v>
      </c>
    </row>
    <row r="71" spans="1:18" s="776" customFormat="1">
      <c r="A71" s="1326"/>
      <c r="B71" s="1326"/>
      <c r="C71" s="1327"/>
      <c r="D71" s="1329"/>
      <c r="E71" s="861"/>
      <c r="F71" s="865"/>
      <c r="G71" s="851"/>
      <c r="H71" s="809">
        <v>2</v>
      </c>
      <c r="I71" s="925">
        <v>0</v>
      </c>
      <c r="J71" s="829">
        <v>2</v>
      </c>
      <c r="K71" s="921">
        <v>0</v>
      </c>
      <c r="L71" s="1044">
        <v>0</v>
      </c>
      <c r="M71" s="1045">
        <v>0</v>
      </c>
      <c r="N71" s="1045">
        <v>0</v>
      </c>
      <c r="O71" s="1045">
        <v>0</v>
      </c>
      <c r="P71" s="1045">
        <v>0</v>
      </c>
      <c r="Q71" s="1355"/>
      <c r="R71" s="1334"/>
    </row>
    <row r="72" spans="1:18" s="776" customFormat="1">
      <c r="A72" s="1326"/>
      <c r="B72" s="1326"/>
      <c r="C72" s="1327"/>
      <c r="D72" s="1329"/>
      <c r="E72" s="861"/>
      <c r="F72" s="865"/>
      <c r="G72" s="851"/>
      <c r="H72" s="809">
        <v>3</v>
      </c>
      <c r="I72" s="925">
        <v>0</v>
      </c>
      <c r="J72" s="829">
        <v>3</v>
      </c>
      <c r="K72" s="921">
        <v>0</v>
      </c>
      <c r="L72" s="1044">
        <v>0</v>
      </c>
      <c r="M72" s="1045">
        <v>0</v>
      </c>
      <c r="N72" s="1045">
        <v>0</v>
      </c>
      <c r="O72" s="1045">
        <v>0</v>
      </c>
      <c r="P72" s="1045">
        <v>0</v>
      </c>
      <c r="Q72" s="1355"/>
      <c r="R72" s="1334"/>
    </row>
    <row r="73" spans="1:18" s="776" customFormat="1">
      <c r="A73" s="1326"/>
      <c r="B73" s="1324"/>
      <c r="C73" s="1328"/>
      <c r="D73" s="1330"/>
      <c r="E73" s="862"/>
      <c r="F73" s="866"/>
      <c r="G73" s="852"/>
      <c r="H73" s="810">
        <v>4</v>
      </c>
      <c r="I73" s="1025">
        <v>80</v>
      </c>
      <c r="J73" s="831">
        <v>4</v>
      </c>
      <c r="K73" s="1206">
        <v>4</v>
      </c>
      <c r="L73" s="1106">
        <v>60</v>
      </c>
      <c r="M73" s="1107">
        <v>65</v>
      </c>
      <c r="N73" s="1107">
        <v>70</v>
      </c>
      <c r="O73" s="1107">
        <v>75</v>
      </c>
      <c r="P73" s="1107">
        <v>80</v>
      </c>
      <c r="Q73" s="1355"/>
      <c r="R73" s="1334"/>
    </row>
    <row r="74" spans="1:18" s="776" customFormat="1">
      <c r="A74" s="1326">
        <v>8.1999999999999993</v>
      </c>
      <c r="B74" s="1326" t="s">
        <v>436</v>
      </c>
      <c r="C74" s="1327" t="s">
        <v>452</v>
      </c>
      <c r="D74" s="1329" t="s">
        <v>2</v>
      </c>
      <c r="E74" s="846">
        <v>0</v>
      </c>
      <c r="F74" s="849">
        <v>50</v>
      </c>
      <c r="G74" s="844">
        <v>3</v>
      </c>
      <c r="H74" s="809">
        <v>1</v>
      </c>
      <c r="I74" s="942">
        <v>0</v>
      </c>
      <c r="J74" s="904">
        <v>1</v>
      </c>
      <c r="K74" s="1009">
        <v>0</v>
      </c>
      <c r="L74" s="1044">
        <v>0</v>
      </c>
      <c r="M74" s="1045">
        <v>0</v>
      </c>
      <c r="N74" s="1045">
        <v>0</v>
      </c>
      <c r="O74" s="1045">
        <v>0</v>
      </c>
      <c r="P74" s="1045">
        <v>0</v>
      </c>
      <c r="Q74" s="1354" t="s">
        <v>516</v>
      </c>
      <c r="R74" s="1353" t="s">
        <v>506</v>
      </c>
    </row>
    <row r="75" spans="1:18" s="776" customFormat="1">
      <c r="A75" s="1326"/>
      <c r="B75" s="1326"/>
      <c r="C75" s="1327"/>
      <c r="D75" s="1329"/>
      <c r="E75" s="861"/>
      <c r="F75" s="865"/>
      <c r="G75" s="851"/>
      <c r="H75" s="809">
        <v>2</v>
      </c>
      <c r="I75" s="925">
        <v>0</v>
      </c>
      <c r="J75" s="829">
        <v>2</v>
      </c>
      <c r="K75" s="921">
        <v>0</v>
      </c>
      <c r="L75" s="1044">
        <v>0</v>
      </c>
      <c r="M75" s="1045">
        <v>0</v>
      </c>
      <c r="N75" s="1045">
        <v>0</v>
      </c>
      <c r="O75" s="1045">
        <v>0</v>
      </c>
      <c r="P75" s="1045">
        <v>0</v>
      </c>
      <c r="Q75" s="1355"/>
      <c r="R75" s="1334"/>
    </row>
    <row r="76" spans="1:18" s="776" customFormat="1">
      <c r="A76" s="1326"/>
      <c r="B76" s="1326"/>
      <c r="C76" s="1327"/>
      <c r="D76" s="1329"/>
      <c r="E76" s="861"/>
      <c r="F76" s="865"/>
      <c r="G76" s="851"/>
      <c r="H76" s="809">
        <v>3</v>
      </c>
      <c r="I76" s="925">
        <v>0</v>
      </c>
      <c r="J76" s="829">
        <v>3</v>
      </c>
      <c r="K76" s="921">
        <v>0</v>
      </c>
      <c r="L76" s="1044">
        <v>0</v>
      </c>
      <c r="M76" s="1045">
        <v>0</v>
      </c>
      <c r="N76" s="1045">
        <v>0</v>
      </c>
      <c r="O76" s="1045">
        <v>0</v>
      </c>
      <c r="P76" s="1045">
        <v>0</v>
      </c>
      <c r="Q76" s="1355"/>
      <c r="R76" s="1334"/>
    </row>
    <row r="77" spans="1:18" s="776" customFormat="1">
      <c r="A77" s="1324"/>
      <c r="B77" s="1326"/>
      <c r="C77" s="1328"/>
      <c r="D77" s="1330"/>
      <c r="E77" s="862"/>
      <c r="F77" s="866"/>
      <c r="G77" s="852"/>
      <c r="H77" s="810">
        <v>4</v>
      </c>
      <c r="I77" s="936">
        <v>50</v>
      </c>
      <c r="J77" s="831">
        <v>4</v>
      </c>
      <c r="K77" s="918">
        <v>3</v>
      </c>
      <c r="L77" s="1108">
        <v>10</v>
      </c>
      <c r="M77" s="1109">
        <v>20</v>
      </c>
      <c r="N77" s="1109">
        <v>30</v>
      </c>
      <c r="O77" s="1109">
        <v>40</v>
      </c>
      <c r="P77" s="1109">
        <v>50</v>
      </c>
      <c r="Q77" s="1355"/>
      <c r="R77" s="1334"/>
    </row>
    <row r="78" spans="1:18" s="781" customFormat="1" ht="42">
      <c r="A78" s="1196">
        <v>9</v>
      </c>
      <c r="B78" s="1092" t="s">
        <v>437</v>
      </c>
      <c r="C78" s="1087" t="s">
        <v>453</v>
      </c>
      <c r="D78" s="1093" t="s">
        <v>2</v>
      </c>
      <c r="E78" s="1112"/>
      <c r="F78" s="1094"/>
      <c r="G78" s="1095"/>
      <c r="H78" s="1113"/>
      <c r="I78" s="1114"/>
      <c r="J78" s="1115"/>
      <c r="K78" s="1116"/>
      <c r="L78" s="1117"/>
      <c r="M78" s="1118"/>
      <c r="N78" s="1118"/>
      <c r="O78" s="1118"/>
      <c r="P78" s="1118"/>
      <c r="Q78" s="1119"/>
      <c r="R78" s="1120"/>
    </row>
    <row r="79" spans="1:18" s="776" customFormat="1" ht="18.95" hidden="1" customHeight="1">
      <c r="A79" s="1326"/>
      <c r="B79" s="1326" t="s">
        <v>438</v>
      </c>
      <c r="C79" s="1327" t="s">
        <v>454</v>
      </c>
      <c r="D79" s="1329" t="s">
        <v>2</v>
      </c>
      <c r="E79" s="846"/>
      <c r="F79" s="849"/>
      <c r="G79" s="844"/>
      <c r="H79" s="809"/>
      <c r="I79" s="941"/>
      <c r="J79" s="904"/>
      <c r="K79" s="916"/>
      <c r="L79" s="1046"/>
      <c r="M79" s="1047"/>
      <c r="N79" s="1047"/>
      <c r="O79" s="1047"/>
      <c r="P79" s="1047"/>
      <c r="Q79" s="1353"/>
      <c r="R79" s="1353"/>
    </row>
    <row r="80" spans="1:18" s="776" customFormat="1" ht="18.95" hidden="1" customHeight="1">
      <c r="A80" s="1326"/>
      <c r="B80" s="1326"/>
      <c r="C80" s="1327"/>
      <c r="D80" s="1329"/>
      <c r="E80" s="861"/>
      <c r="F80" s="865"/>
      <c r="G80" s="851"/>
      <c r="H80" s="809"/>
      <c r="I80" s="923"/>
      <c r="J80" s="829"/>
      <c r="K80" s="917"/>
      <c r="L80" s="1021"/>
      <c r="M80" s="1015"/>
      <c r="N80" s="1015"/>
      <c r="O80" s="1015"/>
      <c r="P80" s="1015"/>
      <c r="Q80" s="1340"/>
      <c r="R80" s="1334"/>
    </row>
    <row r="81" spans="1:18" s="776" customFormat="1" ht="18.95" hidden="1" customHeight="1">
      <c r="A81" s="1326"/>
      <c r="B81" s="1326"/>
      <c r="C81" s="1327"/>
      <c r="D81" s="1329"/>
      <c r="E81" s="861"/>
      <c r="F81" s="865"/>
      <c r="G81" s="851"/>
      <c r="H81" s="809"/>
      <c r="I81" s="923"/>
      <c r="J81" s="829"/>
      <c r="K81" s="917"/>
      <c r="L81" s="1021"/>
      <c r="M81" s="1015"/>
      <c r="N81" s="1015"/>
      <c r="O81" s="1015"/>
      <c r="P81" s="1015"/>
      <c r="Q81" s="1340"/>
      <c r="R81" s="1334"/>
    </row>
    <row r="82" spans="1:18" s="776" customFormat="1" ht="18.95" hidden="1" customHeight="1">
      <c r="A82" s="1326"/>
      <c r="B82" s="1326"/>
      <c r="C82" s="1327"/>
      <c r="D82" s="1329"/>
      <c r="E82" s="862"/>
      <c r="F82" s="866"/>
      <c r="G82" s="852"/>
      <c r="H82" s="935"/>
      <c r="I82" s="936"/>
      <c r="J82" s="937"/>
      <c r="K82" s="938"/>
      <c r="L82" s="1022"/>
      <c r="M82" s="1023"/>
      <c r="N82" s="1023"/>
      <c r="O82" s="1023"/>
      <c r="P82" s="1023"/>
      <c r="Q82" s="1340"/>
      <c r="R82" s="1334"/>
    </row>
    <row r="83" spans="1:18" s="776" customFormat="1" ht="18.95" customHeight="1">
      <c r="A83" s="1326">
        <v>9.1</v>
      </c>
      <c r="B83" s="1335" t="s">
        <v>439</v>
      </c>
      <c r="C83" s="1336" t="s">
        <v>455</v>
      </c>
      <c r="D83" s="1337" t="s">
        <v>2</v>
      </c>
      <c r="E83" s="1177">
        <v>33.25</v>
      </c>
      <c r="F83" s="850">
        <v>15</v>
      </c>
      <c r="G83" s="1166">
        <v>3</v>
      </c>
      <c r="H83" s="907">
        <v>1</v>
      </c>
      <c r="I83" s="943">
        <v>3</v>
      </c>
      <c r="J83" s="908">
        <v>1</v>
      </c>
      <c r="K83" s="1170">
        <v>6</v>
      </c>
      <c r="L83" s="1018">
        <v>0</v>
      </c>
      <c r="M83" s="1019">
        <v>0</v>
      </c>
      <c r="N83" s="1020">
        <v>1</v>
      </c>
      <c r="O83" s="1020">
        <v>2</v>
      </c>
      <c r="P83" s="1020">
        <v>3</v>
      </c>
      <c r="Q83" s="1353" t="s">
        <v>505</v>
      </c>
      <c r="R83" s="1353" t="s">
        <v>506</v>
      </c>
    </row>
    <row r="84" spans="1:18" s="776" customFormat="1" ht="18.95" customHeight="1">
      <c r="A84" s="1326"/>
      <c r="B84" s="1326"/>
      <c r="C84" s="1327"/>
      <c r="D84" s="1329"/>
      <c r="E84" s="1175"/>
      <c r="F84" s="865"/>
      <c r="G84" s="851"/>
      <c r="H84" s="809">
        <v>2</v>
      </c>
      <c r="I84" s="923">
        <v>5</v>
      </c>
      <c r="J84" s="829">
        <v>2</v>
      </c>
      <c r="K84" s="1167">
        <v>5</v>
      </c>
      <c r="L84" s="1021">
        <v>1</v>
      </c>
      <c r="M84" s="1015">
        <v>2</v>
      </c>
      <c r="N84" s="1015">
        <v>3</v>
      </c>
      <c r="O84" s="1015">
        <v>4</v>
      </c>
      <c r="P84" s="1015">
        <v>5</v>
      </c>
      <c r="Q84" s="1340"/>
      <c r="R84" s="1334"/>
    </row>
    <row r="85" spans="1:18" s="776" customFormat="1" ht="18.95" customHeight="1">
      <c r="A85" s="1326"/>
      <c r="B85" s="1326"/>
      <c r="C85" s="1327"/>
      <c r="D85" s="1329"/>
      <c r="E85" s="1175"/>
      <c r="F85" s="865"/>
      <c r="G85" s="851"/>
      <c r="H85" s="809">
        <v>3</v>
      </c>
      <c r="I85" s="923">
        <v>10</v>
      </c>
      <c r="J85" s="829">
        <v>3</v>
      </c>
      <c r="K85" s="917">
        <v>4</v>
      </c>
      <c r="L85" s="1021">
        <v>6</v>
      </c>
      <c r="M85" s="1015">
        <v>7</v>
      </c>
      <c r="N85" s="1015">
        <v>8</v>
      </c>
      <c r="O85" s="1015">
        <v>9</v>
      </c>
      <c r="P85" s="1015">
        <v>10</v>
      </c>
      <c r="Q85" s="1340"/>
      <c r="R85" s="1334"/>
    </row>
    <row r="86" spans="1:18" s="776" customFormat="1" ht="18.95" customHeight="1">
      <c r="A86" s="1324"/>
      <c r="B86" s="1324"/>
      <c r="C86" s="1328"/>
      <c r="D86" s="1330"/>
      <c r="E86" s="1176"/>
      <c r="F86" s="866"/>
      <c r="G86" s="852"/>
      <c r="H86" s="810">
        <v>4</v>
      </c>
      <c r="I86" s="924">
        <v>15</v>
      </c>
      <c r="J86" s="831">
        <v>4</v>
      </c>
      <c r="K86" s="1168">
        <v>3</v>
      </c>
      <c r="L86" s="1016">
        <v>11</v>
      </c>
      <c r="M86" s="1017">
        <v>12</v>
      </c>
      <c r="N86" s="1017">
        <v>13</v>
      </c>
      <c r="O86" s="1017">
        <v>14</v>
      </c>
      <c r="P86" s="1017">
        <v>15</v>
      </c>
      <c r="Q86" s="1340"/>
      <c r="R86" s="1334"/>
    </row>
    <row r="87" spans="1:18" s="776" customFormat="1" ht="18.95" customHeight="1">
      <c r="A87" s="1325">
        <v>9.1999999999999993</v>
      </c>
      <c r="B87" s="1335">
        <v>16</v>
      </c>
      <c r="C87" s="1336" t="s">
        <v>484</v>
      </c>
      <c r="D87" s="1337" t="s">
        <v>2</v>
      </c>
      <c r="E87" s="847">
        <v>81.599999999999994</v>
      </c>
      <c r="F87" s="850">
        <v>85</v>
      </c>
      <c r="G87" s="845">
        <v>3</v>
      </c>
      <c r="H87" s="907">
        <v>1</v>
      </c>
      <c r="I87" s="1121">
        <v>0</v>
      </c>
      <c r="J87" s="908">
        <v>1</v>
      </c>
      <c r="K87" s="1123">
        <v>0</v>
      </c>
      <c r="L87" s="1018">
        <v>0</v>
      </c>
      <c r="M87" s="1019">
        <v>0</v>
      </c>
      <c r="N87" s="1019">
        <v>0</v>
      </c>
      <c r="O87" s="1019">
        <v>0</v>
      </c>
      <c r="P87" s="1019">
        <v>0</v>
      </c>
      <c r="Q87" s="1355" t="s">
        <v>516</v>
      </c>
      <c r="R87" s="1340" t="s">
        <v>506</v>
      </c>
    </row>
    <row r="88" spans="1:18" s="776" customFormat="1" ht="18.95" customHeight="1">
      <c r="A88" s="1325"/>
      <c r="B88" s="1326"/>
      <c r="C88" s="1327"/>
      <c r="D88" s="1329"/>
      <c r="E88" s="1175"/>
      <c r="F88" s="865"/>
      <c r="G88" s="851"/>
      <c r="H88" s="809">
        <v>2</v>
      </c>
      <c r="I88" s="925">
        <v>0</v>
      </c>
      <c r="J88" s="829">
        <v>2</v>
      </c>
      <c r="K88" s="921">
        <v>0</v>
      </c>
      <c r="L88" s="1013">
        <v>0</v>
      </c>
      <c r="M88" s="1014">
        <v>0</v>
      </c>
      <c r="N88" s="1014">
        <v>0</v>
      </c>
      <c r="O88" s="1014">
        <v>0</v>
      </c>
      <c r="P88" s="1014">
        <v>0</v>
      </c>
      <c r="Q88" s="1355"/>
      <c r="R88" s="1334"/>
    </row>
    <row r="89" spans="1:18" s="776" customFormat="1" ht="18.95" customHeight="1">
      <c r="A89" s="1325"/>
      <c r="B89" s="1326"/>
      <c r="C89" s="1327"/>
      <c r="D89" s="1329"/>
      <c r="E89" s="1175"/>
      <c r="F89" s="865"/>
      <c r="G89" s="851"/>
      <c r="H89" s="809">
        <v>3</v>
      </c>
      <c r="I89" s="1089">
        <v>85</v>
      </c>
      <c r="J89" s="829">
        <v>3</v>
      </c>
      <c r="K89" s="1185">
        <v>4</v>
      </c>
      <c r="L89" s="1110">
        <v>81</v>
      </c>
      <c r="M89" s="1111">
        <v>82</v>
      </c>
      <c r="N89" s="1111">
        <v>83</v>
      </c>
      <c r="O89" s="1111">
        <v>84</v>
      </c>
      <c r="P89" s="1111">
        <v>85</v>
      </c>
      <c r="Q89" s="1355"/>
      <c r="R89" s="1334"/>
    </row>
    <row r="90" spans="1:18" s="776" customFormat="1" ht="18.95" customHeight="1">
      <c r="A90" s="1325"/>
      <c r="B90" s="1324"/>
      <c r="C90" s="1328"/>
      <c r="D90" s="1330"/>
      <c r="E90" s="1176"/>
      <c r="F90" s="866"/>
      <c r="G90" s="852"/>
      <c r="H90" s="810">
        <v>4</v>
      </c>
      <c r="I90" s="1122">
        <v>0</v>
      </c>
      <c r="J90" s="831">
        <v>4</v>
      </c>
      <c r="K90" s="1124">
        <v>0</v>
      </c>
      <c r="L90" s="1128">
        <v>0</v>
      </c>
      <c r="M90" s="1129">
        <v>0</v>
      </c>
      <c r="N90" s="1129">
        <v>0</v>
      </c>
      <c r="O90" s="1129">
        <v>0</v>
      </c>
      <c r="P90" s="1129">
        <v>0</v>
      </c>
      <c r="Q90" s="1355"/>
      <c r="R90" s="1334"/>
    </row>
    <row r="91" spans="1:18" s="776" customFormat="1">
      <c r="A91" s="1325">
        <v>10</v>
      </c>
      <c r="B91" s="1335" t="s">
        <v>440</v>
      </c>
      <c r="C91" s="1336" t="s">
        <v>514</v>
      </c>
      <c r="D91" s="1337" t="s">
        <v>30</v>
      </c>
      <c r="E91" s="834">
        <v>0</v>
      </c>
      <c r="F91" s="848">
        <v>7</v>
      </c>
      <c r="G91" s="843">
        <v>4</v>
      </c>
      <c r="H91" s="809">
        <v>1</v>
      </c>
      <c r="I91" s="942">
        <v>0</v>
      </c>
      <c r="J91" s="904">
        <v>1</v>
      </c>
      <c r="K91" s="1009">
        <v>0</v>
      </c>
      <c r="L91" s="1018">
        <v>0</v>
      </c>
      <c r="M91" s="1019">
        <v>0</v>
      </c>
      <c r="N91" s="1019">
        <v>0</v>
      </c>
      <c r="O91" s="1019">
        <v>0</v>
      </c>
      <c r="P91" s="1019">
        <v>0</v>
      </c>
      <c r="Q91" s="1353" t="s">
        <v>505</v>
      </c>
      <c r="R91" s="1353" t="s">
        <v>506</v>
      </c>
    </row>
    <row r="92" spans="1:18" s="776" customFormat="1">
      <c r="A92" s="1325"/>
      <c r="B92" s="1326"/>
      <c r="C92" s="1327"/>
      <c r="D92" s="1329"/>
      <c r="E92" s="861"/>
      <c r="F92" s="865"/>
      <c r="G92" s="851"/>
      <c r="H92" s="809">
        <v>2</v>
      </c>
      <c r="I92" s="923">
        <v>3</v>
      </c>
      <c r="J92" s="829">
        <v>2</v>
      </c>
      <c r="K92" s="1167">
        <v>5</v>
      </c>
      <c r="L92" s="1013">
        <v>0</v>
      </c>
      <c r="M92" s="1014">
        <v>0</v>
      </c>
      <c r="N92" s="1015">
        <v>1</v>
      </c>
      <c r="O92" s="1015">
        <v>2</v>
      </c>
      <c r="P92" s="1015">
        <v>3</v>
      </c>
      <c r="Q92" s="1340"/>
      <c r="R92" s="1334"/>
    </row>
    <row r="93" spans="1:18" s="776" customFormat="1">
      <c r="A93" s="1325"/>
      <c r="B93" s="1326"/>
      <c r="C93" s="1327"/>
      <c r="D93" s="1329"/>
      <c r="E93" s="861"/>
      <c r="F93" s="865"/>
      <c r="G93" s="851"/>
      <c r="H93" s="809">
        <v>3</v>
      </c>
      <c r="I93" s="923">
        <v>7</v>
      </c>
      <c r="J93" s="829">
        <v>3</v>
      </c>
      <c r="K93" s="1167">
        <v>4</v>
      </c>
      <c r="L93" s="1021">
        <v>3</v>
      </c>
      <c r="M93" s="1015">
        <v>4</v>
      </c>
      <c r="N93" s="1015">
        <v>5</v>
      </c>
      <c r="O93" s="1015">
        <v>6</v>
      </c>
      <c r="P93" s="1015">
        <v>7</v>
      </c>
      <c r="Q93" s="1340"/>
      <c r="R93" s="1334"/>
    </row>
    <row r="94" spans="1:18" s="776" customFormat="1">
      <c r="A94" s="1325"/>
      <c r="B94" s="1326"/>
      <c r="C94" s="1328"/>
      <c r="D94" s="1330"/>
      <c r="E94" s="862"/>
      <c r="F94" s="866"/>
      <c r="G94" s="852"/>
      <c r="H94" s="810">
        <v>4</v>
      </c>
      <c r="I94" s="1122">
        <v>0</v>
      </c>
      <c r="J94" s="831">
        <v>4</v>
      </c>
      <c r="K94" s="1124">
        <v>0</v>
      </c>
      <c r="L94" s="1125">
        <v>0</v>
      </c>
      <c r="M94" s="1126">
        <v>0</v>
      </c>
      <c r="N94" s="1126">
        <v>0</v>
      </c>
      <c r="O94" s="1126">
        <v>0</v>
      </c>
      <c r="P94" s="1126">
        <v>0</v>
      </c>
      <c r="Q94" s="1351"/>
      <c r="R94" s="1341"/>
    </row>
    <row r="95" spans="1:18" s="776" customFormat="1" ht="21" customHeight="1">
      <c r="A95" s="1325">
        <v>11</v>
      </c>
      <c r="B95" s="1335" t="s">
        <v>441</v>
      </c>
      <c r="C95" s="1336" t="s">
        <v>487</v>
      </c>
      <c r="D95" s="1337" t="s">
        <v>2</v>
      </c>
      <c r="E95" s="832">
        <v>0</v>
      </c>
      <c r="F95" s="850">
        <v>2</v>
      </c>
      <c r="G95" s="1166">
        <v>3</v>
      </c>
      <c r="H95" s="907">
        <v>1</v>
      </c>
      <c r="I95" s="1121">
        <v>0</v>
      </c>
      <c r="J95" s="908">
        <v>1</v>
      </c>
      <c r="K95" s="1123">
        <v>0</v>
      </c>
      <c r="L95" s="1018">
        <v>0</v>
      </c>
      <c r="M95" s="1019">
        <v>0</v>
      </c>
      <c r="N95" s="1019">
        <v>0</v>
      </c>
      <c r="O95" s="1019">
        <v>0</v>
      </c>
      <c r="P95" s="1019">
        <v>0</v>
      </c>
      <c r="Q95" s="1340" t="s">
        <v>510</v>
      </c>
      <c r="R95" s="1340" t="s">
        <v>506</v>
      </c>
    </row>
    <row r="96" spans="1:18" s="776" customFormat="1" ht="21" customHeight="1">
      <c r="A96" s="1325"/>
      <c r="B96" s="1326"/>
      <c r="C96" s="1327"/>
      <c r="D96" s="1329"/>
      <c r="E96" s="861"/>
      <c r="F96" s="865"/>
      <c r="G96" s="851"/>
      <c r="H96" s="809">
        <v>2</v>
      </c>
      <c r="I96" s="925">
        <v>0</v>
      </c>
      <c r="J96" s="829">
        <v>2</v>
      </c>
      <c r="K96" s="921">
        <v>0</v>
      </c>
      <c r="L96" s="1013">
        <v>0</v>
      </c>
      <c r="M96" s="1014">
        <v>0</v>
      </c>
      <c r="N96" s="1014">
        <v>0</v>
      </c>
      <c r="O96" s="1014">
        <v>0</v>
      </c>
      <c r="P96" s="1014">
        <v>0</v>
      </c>
      <c r="Q96" s="1340"/>
      <c r="R96" s="1334"/>
    </row>
    <row r="97" spans="1:18" s="776" customFormat="1" ht="21" customHeight="1">
      <c r="A97" s="1325"/>
      <c r="B97" s="1326"/>
      <c r="C97" s="1327"/>
      <c r="D97" s="1329"/>
      <c r="E97" s="861"/>
      <c r="F97" s="865"/>
      <c r="G97" s="851"/>
      <c r="H97" s="809">
        <v>3</v>
      </c>
      <c r="I97" s="1089">
        <v>2</v>
      </c>
      <c r="J97" s="829">
        <v>3</v>
      </c>
      <c r="K97" s="1185">
        <v>3</v>
      </c>
      <c r="L97" s="1127">
        <v>0.4</v>
      </c>
      <c r="M97" s="1104">
        <v>0.8</v>
      </c>
      <c r="N97" s="1104">
        <v>1.2</v>
      </c>
      <c r="O97" s="1104">
        <v>1.6</v>
      </c>
      <c r="P97" s="1104">
        <v>2</v>
      </c>
      <c r="Q97" s="1340"/>
      <c r="R97" s="1334"/>
    </row>
    <row r="98" spans="1:18" s="776" customFormat="1" ht="21" customHeight="1">
      <c r="A98" s="1325"/>
      <c r="B98" s="1324"/>
      <c r="C98" s="1328"/>
      <c r="D98" s="1330"/>
      <c r="E98" s="862"/>
      <c r="F98" s="866"/>
      <c r="G98" s="852"/>
      <c r="H98" s="810">
        <v>4</v>
      </c>
      <c r="I98" s="1122">
        <v>0</v>
      </c>
      <c r="J98" s="831">
        <v>4</v>
      </c>
      <c r="K98" s="1124">
        <v>0</v>
      </c>
      <c r="L98" s="1128">
        <v>0</v>
      </c>
      <c r="M98" s="1129">
        <v>0</v>
      </c>
      <c r="N98" s="1129">
        <v>0</v>
      </c>
      <c r="O98" s="1129">
        <v>0</v>
      </c>
      <c r="P98" s="1129">
        <v>0</v>
      </c>
      <c r="Q98" s="1340"/>
      <c r="R98" s="1334"/>
    </row>
    <row r="99" spans="1:18" s="776" customFormat="1" ht="21" hidden="1" customHeight="1">
      <c r="A99" s="1325">
        <v>19</v>
      </c>
      <c r="B99" s="1335" t="s">
        <v>442</v>
      </c>
      <c r="C99" s="1336" t="s">
        <v>488</v>
      </c>
      <c r="D99" s="1337" t="s">
        <v>2</v>
      </c>
      <c r="E99" s="940"/>
      <c r="F99" s="850"/>
      <c r="G99" s="845"/>
      <c r="H99" s="809"/>
      <c r="I99" s="942"/>
      <c r="J99" s="904"/>
      <c r="K99" s="1009"/>
      <c r="L99" s="1018"/>
      <c r="M99" s="1019"/>
      <c r="N99" s="1019"/>
      <c r="O99" s="1019"/>
      <c r="P99" s="1019"/>
      <c r="Q99" s="1353"/>
      <c r="R99" s="1353"/>
    </row>
    <row r="100" spans="1:18" s="776" customFormat="1" ht="21" hidden="1" customHeight="1">
      <c r="A100" s="1325"/>
      <c r="B100" s="1326"/>
      <c r="C100" s="1327"/>
      <c r="D100" s="1329"/>
      <c r="E100" s="861"/>
      <c r="F100" s="865"/>
      <c r="G100" s="851"/>
      <c r="H100" s="809"/>
      <c r="I100" s="925"/>
      <c r="J100" s="829"/>
      <c r="K100" s="921"/>
      <c r="L100" s="1013"/>
      <c r="M100" s="1014"/>
      <c r="N100" s="1014"/>
      <c r="O100" s="1014"/>
      <c r="P100" s="1014"/>
      <c r="Q100" s="1340"/>
      <c r="R100" s="1334"/>
    </row>
    <row r="101" spans="1:18" s="776" customFormat="1" ht="21" hidden="1" customHeight="1">
      <c r="A101" s="1325"/>
      <c r="B101" s="1326"/>
      <c r="C101" s="1327"/>
      <c r="D101" s="1329"/>
      <c r="E101" s="861"/>
      <c r="F101" s="865"/>
      <c r="G101" s="851"/>
      <c r="H101" s="809"/>
      <c r="I101" s="925"/>
      <c r="J101" s="829"/>
      <c r="K101" s="921"/>
      <c r="L101" s="1013"/>
      <c r="M101" s="1014"/>
      <c r="N101" s="1014"/>
      <c r="O101" s="1014"/>
      <c r="P101" s="1014"/>
      <c r="Q101" s="1340"/>
      <c r="R101" s="1334"/>
    </row>
    <row r="102" spans="1:18" s="776" customFormat="1" ht="21" hidden="1" customHeight="1">
      <c r="A102" s="1325"/>
      <c r="B102" s="1324"/>
      <c r="C102" s="1328"/>
      <c r="D102" s="1330"/>
      <c r="E102" s="862"/>
      <c r="F102" s="866"/>
      <c r="G102" s="852"/>
      <c r="H102" s="810"/>
      <c r="I102" s="924"/>
      <c r="J102" s="831"/>
      <c r="K102" s="918"/>
      <c r="L102" s="1016"/>
      <c r="M102" s="1017"/>
      <c r="N102" s="1017"/>
      <c r="O102" s="1017"/>
      <c r="P102" s="1017"/>
      <c r="Q102" s="1340"/>
      <c r="R102" s="1334"/>
    </row>
    <row r="103" spans="1:18" s="775" customFormat="1" ht="43.5" customHeight="1" thickBot="1">
      <c r="A103" s="1356" t="s">
        <v>425</v>
      </c>
      <c r="B103" s="1357"/>
      <c r="C103" s="1358"/>
      <c r="D103" s="1075"/>
      <c r="E103" s="1076"/>
      <c r="F103" s="1077"/>
      <c r="G103" s="1078"/>
      <c r="H103" s="1079"/>
      <c r="I103" s="1080"/>
      <c r="J103" s="1081"/>
      <c r="K103" s="1082"/>
      <c r="L103" s="838"/>
      <c r="M103" s="839"/>
      <c r="N103" s="839"/>
      <c r="O103" s="840"/>
      <c r="P103" s="841"/>
      <c r="Q103" s="912"/>
      <c r="R103" s="912"/>
    </row>
    <row r="104" spans="1:18" s="775" customFormat="1" ht="24" thickTop="1">
      <c r="A104" s="796"/>
      <c r="B104" s="796"/>
      <c r="C104" s="796"/>
      <c r="D104" s="799"/>
      <c r="E104" s="818"/>
      <c r="F104" s="807"/>
      <c r="G104" s="814">
        <f>SUM(G108:G143)</f>
        <v>25</v>
      </c>
      <c r="H104" s="811"/>
      <c r="I104" s="824"/>
      <c r="J104" s="825">
        <v>1</v>
      </c>
      <c r="K104" s="1007">
        <f>K108+K112+K116+K120+K124+K128+K132+K136+K140</f>
        <v>25</v>
      </c>
      <c r="L104" s="803"/>
      <c r="M104" s="797"/>
      <c r="N104" s="797"/>
      <c r="O104" s="797"/>
      <c r="P104" s="798"/>
      <c r="Q104" s="913"/>
      <c r="R104" s="913"/>
    </row>
    <row r="105" spans="1:18" s="775" customFormat="1" ht="23.25">
      <c r="A105" s="793"/>
      <c r="B105" s="793"/>
      <c r="C105" s="793"/>
      <c r="D105" s="800"/>
      <c r="E105" s="819"/>
      <c r="F105" s="808"/>
      <c r="G105" s="815"/>
      <c r="H105" s="812"/>
      <c r="I105" s="826"/>
      <c r="J105" s="827">
        <v>2</v>
      </c>
      <c r="K105" s="1007">
        <f>K109+K113+K117+K121+K125+K129+K133+K137+K141</f>
        <v>25</v>
      </c>
      <c r="L105" s="804"/>
      <c r="M105" s="794"/>
      <c r="N105" s="794"/>
      <c r="O105" s="794"/>
      <c r="P105" s="795"/>
      <c r="Q105" s="914"/>
      <c r="R105" s="914"/>
    </row>
    <row r="106" spans="1:18" s="775" customFormat="1" ht="23.25">
      <c r="A106" s="793"/>
      <c r="B106" s="793"/>
      <c r="C106" s="793"/>
      <c r="D106" s="800"/>
      <c r="E106" s="819"/>
      <c r="F106" s="808"/>
      <c r="G106" s="815"/>
      <c r="H106" s="812"/>
      <c r="I106" s="826"/>
      <c r="J106" s="827">
        <v>3</v>
      </c>
      <c r="K106" s="1007">
        <f>K110+K114+K118+K122+K126+K130+K134+K138+K142</f>
        <v>25</v>
      </c>
      <c r="L106" s="804"/>
      <c r="M106" s="794"/>
      <c r="N106" s="794"/>
      <c r="O106" s="794"/>
      <c r="P106" s="795"/>
      <c r="Q106" s="914"/>
      <c r="R106" s="914"/>
    </row>
    <row r="107" spans="1:18" s="775" customFormat="1" ht="24" thickBot="1">
      <c r="A107" s="887"/>
      <c r="B107" s="887"/>
      <c r="C107" s="887"/>
      <c r="D107" s="888"/>
      <c r="E107" s="889"/>
      <c r="F107" s="890"/>
      <c r="G107" s="891"/>
      <c r="H107" s="892"/>
      <c r="I107" s="893"/>
      <c r="J107" s="894">
        <v>4</v>
      </c>
      <c r="K107" s="1008">
        <f>K111+K115+K119+K123+K127+K131+K135+K139+K143</f>
        <v>25</v>
      </c>
      <c r="L107" s="896"/>
      <c r="M107" s="897"/>
      <c r="N107" s="897"/>
      <c r="O107" s="897"/>
      <c r="P107" s="898"/>
      <c r="Q107" s="915"/>
      <c r="R107" s="915"/>
    </row>
    <row r="108" spans="1:18" s="781" customFormat="1" ht="21.75" customHeight="1" thickTop="1">
      <c r="A108" s="1324">
        <v>14</v>
      </c>
      <c r="B108" s="1359" t="s">
        <v>489</v>
      </c>
      <c r="C108" s="1361" t="s">
        <v>456</v>
      </c>
      <c r="D108" s="1363" t="s">
        <v>2</v>
      </c>
      <c r="E108" s="1199">
        <v>38.1</v>
      </c>
      <c r="F108" s="944">
        <v>15</v>
      </c>
      <c r="G108" s="945">
        <v>5</v>
      </c>
      <c r="H108" s="809">
        <v>1</v>
      </c>
      <c r="I108" s="946">
        <v>4</v>
      </c>
      <c r="J108" s="947">
        <v>1</v>
      </c>
      <c r="K108" s="916">
        <v>10</v>
      </c>
      <c r="L108" s="1069">
        <v>0.5</v>
      </c>
      <c r="M108" s="1070">
        <v>1.5</v>
      </c>
      <c r="N108" s="1070">
        <v>2</v>
      </c>
      <c r="O108" s="1070">
        <v>3</v>
      </c>
      <c r="P108" s="1070">
        <v>4</v>
      </c>
      <c r="Q108" s="1340" t="s">
        <v>505</v>
      </c>
      <c r="R108" s="1340" t="s">
        <v>506</v>
      </c>
    </row>
    <row r="109" spans="1:18" s="781" customFormat="1" ht="21.95" customHeight="1">
      <c r="A109" s="1325"/>
      <c r="B109" s="1360"/>
      <c r="C109" s="1362"/>
      <c r="D109" s="1363"/>
      <c r="E109" s="861"/>
      <c r="F109" s="865"/>
      <c r="G109" s="851"/>
      <c r="H109" s="809">
        <v>2</v>
      </c>
      <c r="I109" s="948">
        <v>8</v>
      </c>
      <c r="J109" s="829">
        <v>2</v>
      </c>
      <c r="K109" s="916">
        <v>9</v>
      </c>
      <c r="L109" s="805">
        <v>4.5</v>
      </c>
      <c r="M109" s="801">
        <v>5.5</v>
      </c>
      <c r="N109" s="801">
        <v>6</v>
      </c>
      <c r="O109" s="801">
        <v>7</v>
      </c>
      <c r="P109" s="801">
        <v>8</v>
      </c>
      <c r="Q109" s="1334"/>
      <c r="R109" s="1334"/>
    </row>
    <row r="110" spans="1:18" s="781" customFormat="1" ht="21.95" customHeight="1">
      <c r="A110" s="1325"/>
      <c r="B110" s="1360"/>
      <c r="C110" s="1362"/>
      <c r="D110" s="1363"/>
      <c r="E110" s="861"/>
      <c r="F110" s="865"/>
      <c r="G110" s="851"/>
      <c r="H110" s="809">
        <v>3</v>
      </c>
      <c r="I110" s="948">
        <v>12</v>
      </c>
      <c r="J110" s="829">
        <v>3</v>
      </c>
      <c r="K110" s="916">
        <v>10</v>
      </c>
      <c r="L110" s="805">
        <v>8.5</v>
      </c>
      <c r="M110" s="801">
        <v>9.5</v>
      </c>
      <c r="N110" s="801">
        <v>10</v>
      </c>
      <c r="O110" s="801">
        <v>11</v>
      </c>
      <c r="P110" s="801">
        <v>12</v>
      </c>
      <c r="Q110" s="1334"/>
      <c r="R110" s="1334"/>
    </row>
    <row r="111" spans="1:18" s="781" customFormat="1" ht="21.95" customHeight="1">
      <c r="A111" s="1325"/>
      <c r="B111" s="1360"/>
      <c r="C111" s="1362"/>
      <c r="D111" s="1364"/>
      <c r="E111" s="862"/>
      <c r="F111" s="866"/>
      <c r="G111" s="852"/>
      <c r="H111" s="810">
        <v>4</v>
      </c>
      <c r="I111" s="949">
        <v>15</v>
      </c>
      <c r="J111" s="831">
        <v>4</v>
      </c>
      <c r="K111" s="950">
        <v>10</v>
      </c>
      <c r="L111" s="836">
        <v>12.5</v>
      </c>
      <c r="M111" s="837">
        <v>13.5</v>
      </c>
      <c r="N111" s="837">
        <v>14</v>
      </c>
      <c r="O111" s="837">
        <v>14.5</v>
      </c>
      <c r="P111" s="837">
        <v>15</v>
      </c>
      <c r="Q111" s="1334"/>
      <c r="R111" s="1334"/>
    </row>
    <row r="112" spans="1:18" s="781" customFormat="1" ht="21.95" customHeight="1">
      <c r="A112" s="1325">
        <v>15</v>
      </c>
      <c r="B112" s="1360" t="s">
        <v>490</v>
      </c>
      <c r="C112" s="1365" t="s">
        <v>457</v>
      </c>
      <c r="D112" s="1367" t="s">
        <v>2</v>
      </c>
      <c r="E112" s="1200">
        <v>18.18</v>
      </c>
      <c r="F112" s="951">
        <v>20</v>
      </c>
      <c r="G112" s="952">
        <v>4</v>
      </c>
      <c r="H112" s="809">
        <v>1</v>
      </c>
      <c r="I112" s="946">
        <v>5</v>
      </c>
      <c r="J112" s="947">
        <v>1</v>
      </c>
      <c r="K112" s="916">
        <v>9</v>
      </c>
      <c r="L112" s="1131">
        <v>1</v>
      </c>
      <c r="M112" s="1132">
        <v>2</v>
      </c>
      <c r="N112" s="1132">
        <v>3</v>
      </c>
      <c r="O112" s="1132">
        <v>4</v>
      </c>
      <c r="P112" s="1132">
        <v>5</v>
      </c>
      <c r="Q112" s="1340" t="s">
        <v>505</v>
      </c>
      <c r="R112" s="1340" t="s">
        <v>506</v>
      </c>
    </row>
    <row r="113" spans="1:34" s="781" customFormat="1" ht="21.95" customHeight="1">
      <c r="A113" s="1325"/>
      <c r="B113" s="1360"/>
      <c r="C113" s="1366"/>
      <c r="D113" s="1363"/>
      <c r="E113" s="863"/>
      <c r="F113" s="867"/>
      <c r="G113" s="853"/>
      <c r="H113" s="809">
        <v>2</v>
      </c>
      <c r="I113" s="954">
        <v>10</v>
      </c>
      <c r="J113" s="829">
        <v>2</v>
      </c>
      <c r="K113" s="955">
        <v>8</v>
      </c>
      <c r="L113" s="1133">
        <v>6</v>
      </c>
      <c r="M113" s="1134">
        <v>7</v>
      </c>
      <c r="N113" s="1134">
        <v>8</v>
      </c>
      <c r="O113" s="1134">
        <v>9</v>
      </c>
      <c r="P113" s="1134">
        <v>10</v>
      </c>
      <c r="Q113" s="1334"/>
      <c r="R113" s="1334"/>
    </row>
    <row r="114" spans="1:34" s="781" customFormat="1" ht="21.95" customHeight="1">
      <c r="A114" s="1325"/>
      <c r="B114" s="1360"/>
      <c r="C114" s="1366"/>
      <c r="D114" s="1363"/>
      <c r="E114" s="863"/>
      <c r="F114" s="867"/>
      <c r="G114" s="853"/>
      <c r="H114" s="809">
        <v>3</v>
      </c>
      <c r="I114" s="954">
        <v>15</v>
      </c>
      <c r="J114" s="829">
        <v>3</v>
      </c>
      <c r="K114" s="955">
        <v>9</v>
      </c>
      <c r="L114" s="1133">
        <v>11</v>
      </c>
      <c r="M114" s="1134">
        <v>12</v>
      </c>
      <c r="N114" s="1134">
        <v>13</v>
      </c>
      <c r="O114" s="1134">
        <v>14</v>
      </c>
      <c r="P114" s="1134">
        <v>15</v>
      </c>
      <c r="Q114" s="1334"/>
      <c r="R114" s="1334"/>
    </row>
    <row r="115" spans="1:34" s="781" customFormat="1" ht="21.95" customHeight="1">
      <c r="A115" s="1325"/>
      <c r="B115" s="1360"/>
      <c r="C115" s="1361"/>
      <c r="D115" s="1364"/>
      <c r="E115" s="864"/>
      <c r="F115" s="868"/>
      <c r="G115" s="854"/>
      <c r="H115" s="810">
        <v>4</v>
      </c>
      <c r="I115" s="956">
        <v>20</v>
      </c>
      <c r="J115" s="831">
        <v>4</v>
      </c>
      <c r="K115" s="957">
        <v>9</v>
      </c>
      <c r="L115" s="1135">
        <v>16</v>
      </c>
      <c r="M115" s="1136">
        <v>17</v>
      </c>
      <c r="N115" s="1136">
        <v>18</v>
      </c>
      <c r="O115" s="1136">
        <v>19</v>
      </c>
      <c r="P115" s="1136">
        <v>20</v>
      </c>
      <c r="Q115" s="1334"/>
      <c r="R115" s="1334"/>
    </row>
    <row r="116" spans="1:34" s="781" customFormat="1" ht="21.95" hidden="1" customHeight="1">
      <c r="A116" s="1325">
        <v>22</v>
      </c>
      <c r="B116" s="1360" t="s">
        <v>491</v>
      </c>
      <c r="C116" s="1365" t="s">
        <v>458</v>
      </c>
      <c r="D116" s="1367" t="s">
        <v>412</v>
      </c>
      <c r="E116" s="1194"/>
      <c r="F116" s="958"/>
      <c r="G116" s="952"/>
      <c r="H116" s="809"/>
      <c r="I116" s="959"/>
      <c r="J116" s="947"/>
      <c r="K116" s="960"/>
      <c r="L116" s="1055"/>
      <c r="M116" s="1056"/>
      <c r="N116" s="1056"/>
      <c r="O116" s="1056"/>
      <c r="P116" s="1056"/>
      <c r="Q116" s="1340"/>
      <c r="R116" s="1340"/>
    </row>
    <row r="117" spans="1:34" s="781" customFormat="1" ht="21.95" hidden="1" customHeight="1">
      <c r="A117" s="1325"/>
      <c r="B117" s="1360"/>
      <c r="C117" s="1366"/>
      <c r="D117" s="1363"/>
      <c r="E117" s="861"/>
      <c r="F117" s="865"/>
      <c r="G117" s="851"/>
      <c r="H117" s="809"/>
      <c r="I117" s="1086"/>
      <c r="J117" s="829"/>
      <c r="K117" s="1084"/>
      <c r="L117" s="836"/>
      <c r="M117" s="837"/>
      <c r="N117" s="837"/>
      <c r="O117" s="837"/>
      <c r="P117" s="1085"/>
      <c r="Q117" s="1334"/>
      <c r="R117" s="1334"/>
    </row>
    <row r="118" spans="1:34" s="781" customFormat="1" ht="21.95" hidden="1" customHeight="1">
      <c r="A118" s="1325"/>
      <c r="B118" s="1360"/>
      <c r="C118" s="1366"/>
      <c r="D118" s="1363"/>
      <c r="E118" s="861"/>
      <c r="F118" s="865"/>
      <c r="G118" s="851"/>
      <c r="H118" s="809"/>
      <c r="I118" s="961"/>
      <c r="J118" s="829"/>
      <c r="K118" s="953"/>
      <c r="L118" s="1057"/>
      <c r="M118" s="1058"/>
      <c r="N118" s="1058"/>
      <c r="O118" s="1058"/>
      <c r="P118" s="1058"/>
      <c r="Q118" s="1334"/>
      <c r="R118" s="1334"/>
    </row>
    <row r="119" spans="1:34" s="781" customFormat="1" ht="21.95" hidden="1" customHeight="1">
      <c r="A119" s="1325"/>
      <c r="B119" s="1360"/>
      <c r="C119" s="1361"/>
      <c r="D119" s="1364"/>
      <c r="E119" s="862"/>
      <c r="F119" s="866"/>
      <c r="G119" s="852"/>
      <c r="H119" s="810"/>
      <c r="I119" s="962"/>
      <c r="J119" s="831"/>
      <c r="K119" s="950"/>
      <c r="L119" s="836"/>
      <c r="M119" s="837"/>
      <c r="N119" s="837"/>
      <c r="O119" s="837"/>
      <c r="P119" s="837"/>
      <c r="Q119" s="1334"/>
      <c r="R119" s="1334"/>
    </row>
    <row r="120" spans="1:34" s="781" customFormat="1" ht="21.95" customHeight="1">
      <c r="A120" s="1325">
        <v>16</v>
      </c>
      <c r="B120" s="1360" t="s">
        <v>492</v>
      </c>
      <c r="C120" s="1365" t="s">
        <v>459</v>
      </c>
      <c r="D120" s="1367" t="s">
        <v>42</v>
      </c>
      <c r="E120" s="1201">
        <v>0</v>
      </c>
      <c r="F120" s="951">
        <v>1</v>
      </c>
      <c r="G120" s="952">
        <v>4</v>
      </c>
      <c r="H120" s="907">
        <v>1</v>
      </c>
      <c r="I120" s="1101">
        <v>0</v>
      </c>
      <c r="J120" s="966">
        <v>1</v>
      </c>
      <c r="K120" s="968">
        <v>0</v>
      </c>
      <c r="L120" s="1055">
        <v>0</v>
      </c>
      <c r="M120" s="1056">
        <v>0</v>
      </c>
      <c r="N120" s="1056">
        <v>0</v>
      </c>
      <c r="O120" s="1056">
        <v>0</v>
      </c>
      <c r="P120" s="1056">
        <v>0</v>
      </c>
      <c r="Q120" s="1340" t="s">
        <v>505</v>
      </c>
      <c r="R120" s="1340" t="s">
        <v>506</v>
      </c>
      <c r="S120" s="782"/>
      <c r="T120" s="782"/>
      <c r="U120" s="782"/>
      <c r="V120" s="782"/>
      <c r="W120" s="782"/>
      <c r="X120" s="782"/>
      <c r="Y120" s="782"/>
      <c r="Z120" s="782"/>
      <c r="AA120" s="782"/>
      <c r="AB120" s="782"/>
      <c r="AC120" s="782"/>
      <c r="AD120" s="782"/>
      <c r="AE120" s="782"/>
      <c r="AF120" s="782"/>
      <c r="AG120" s="782"/>
      <c r="AH120" s="782"/>
    </row>
    <row r="121" spans="1:34" s="781" customFormat="1" ht="21.95" customHeight="1">
      <c r="A121" s="1325"/>
      <c r="B121" s="1360"/>
      <c r="C121" s="1366"/>
      <c r="D121" s="1363"/>
      <c r="E121" s="861"/>
      <c r="F121" s="865"/>
      <c r="G121" s="855"/>
      <c r="H121" s="809">
        <v>2</v>
      </c>
      <c r="I121" s="954">
        <v>1</v>
      </c>
      <c r="J121" s="829">
        <v>2</v>
      </c>
      <c r="K121" s="1203">
        <v>8</v>
      </c>
      <c r="L121" s="1057">
        <v>0</v>
      </c>
      <c r="M121" s="1058">
        <v>0</v>
      </c>
      <c r="N121" s="1058">
        <v>0</v>
      </c>
      <c r="O121" s="1058">
        <v>0</v>
      </c>
      <c r="P121" s="1137">
        <v>1</v>
      </c>
      <c r="Q121" s="1334"/>
      <c r="R121" s="1334"/>
      <c r="S121" s="782"/>
      <c r="T121" s="782"/>
      <c r="U121" s="782"/>
      <c r="V121" s="782"/>
      <c r="W121" s="782"/>
      <c r="X121" s="782"/>
      <c r="Y121" s="782"/>
      <c r="Z121" s="782"/>
      <c r="AA121" s="782"/>
      <c r="AB121" s="782"/>
      <c r="AC121" s="782"/>
      <c r="AD121" s="782"/>
      <c r="AE121" s="782"/>
      <c r="AF121" s="782"/>
      <c r="AG121" s="782"/>
      <c r="AH121" s="782"/>
    </row>
    <row r="122" spans="1:34" s="781" customFormat="1" ht="21.95" customHeight="1">
      <c r="A122" s="1325"/>
      <c r="B122" s="1360"/>
      <c r="C122" s="1366"/>
      <c r="D122" s="1363"/>
      <c r="E122" s="861"/>
      <c r="F122" s="865"/>
      <c r="G122" s="855"/>
      <c r="H122" s="809">
        <v>3</v>
      </c>
      <c r="I122" s="1138">
        <v>0</v>
      </c>
      <c r="J122" s="829">
        <v>3</v>
      </c>
      <c r="K122" s="1009">
        <v>0</v>
      </c>
      <c r="L122" s="1141">
        <v>0</v>
      </c>
      <c r="M122" s="1142">
        <v>0</v>
      </c>
      <c r="N122" s="1142">
        <v>0</v>
      </c>
      <c r="O122" s="1142">
        <v>0</v>
      </c>
      <c r="P122" s="1142">
        <v>0</v>
      </c>
      <c r="Q122" s="1334"/>
      <c r="R122" s="1334"/>
      <c r="S122" s="782"/>
      <c r="T122" s="782"/>
      <c r="U122" s="782"/>
      <c r="V122" s="782"/>
      <c r="W122" s="782"/>
      <c r="X122" s="782"/>
      <c r="Y122" s="782"/>
      <c r="Z122" s="782"/>
      <c r="AA122" s="782"/>
      <c r="AB122" s="782"/>
      <c r="AC122" s="782"/>
      <c r="AD122" s="782"/>
      <c r="AE122" s="782"/>
      <c r="AF122" s="782"/>
      <c r="AG122" s="782"/>
      <c r="AH122" s="782"/>
    </row>
    <row r="123" spans="1:34" s="781" customFormat="1" ht="21.95" customHeight="1">
      <c r="A123" s="1325"/>
      <c r="B123" s="1360"/>
      <c r="C123" s="1361"/>
      <c r="D123" s="1364"/>
      <c r="E123" s="862"/>
      <c r="F123" s="866"/>
      <c r="G123" s="856"/>
      <c r="H123" s="810">
        <v>4</v>
      </c>
      <c r="I123" s="1139">
        <v>0</v>
      </c>
      <c r="J123" s="831">
        <v>4</v>
      </c>
      <c r="K123" s="1140">
        <v>0</v>
      </c>
      <c r="L123" s="1143">
        <v>0</v>
      </c>
      <c r="M123" s="1144">
        <v>0</v>
      </c>
      <c r="N123" s="1144">
        <v>0</v>
      </c>
      <c r="O123" s="1144">
        <v>0</v>
      </c>
      <c r="P123" s="1144">
        <v>0</v>
      </c>
      <c r="Q123" s="1334"/>
      <c r="R123" s="1334"/>
      <c r="S123" s="782"/>
      <c r="T123" s="782"/>
      <c r="U123" s="782"/>
      <c r="V123" s="782"/>
      <c r="W123" s="782"/>
      <c r="X123" s="782"/>
      <c r="Y123" s="782"/>
      <c r="Z123" s="782"/>
      <c r="AA123" s="782"/>
      <c r="AB123" s="782"/>
      <c r="AC123" s="782"/>
      <c r="AD123" s="782"/>
      <c r="AE123" s="782"/>
      <c r="AF123" s="782"/>
      <c r="AG123" s="782"/>
      <c r="AH123" s="782"/>
    </row>
    <row r="124" spans="1:34" s="781" customFormat="1" ht="21.95" customHeight="1">
      <c r="A124" s="1325">
        <v>17</v>
      </c>
      <c r="B124" s="1360" t="s">
        <v>493</v>
      </c>
      <c r="C124" s="1365" t="s">
        <v>496</v>
      </c>
      <c r="D124" s="1367" t="s">
        <v>42</v>
      </c>
      <c r="E124" s="1202">
        <v>0</v>
      </c>
      <c r="F124" s="951">
        <v>1</v>
      </c>
      <c r="G124" s="952">
        <v>3</v>
      </c>
      <c r="H124" s="809">
        <v>1</v>
      </c>
      <c r="I124" s="959">
        <v>0</v>
      </c>
      <c r="J124" s="947">
        <v>1</v>
      </c>
      <c r="K124" s="960">
        <v>0</v>
      </c>
      <c r="L124" s="1055">
        <v>0</v>
      </c>
      <c r="M124" s="1056">
        <v>0</v>
      </c>
      <c r="N124" s="1056">
        <v>0</v>
      </c>
      <c r="O124" s="1056">
        <v>0</v>
      </c>
      <c r="P124" s="1056">
        <v>0</v>
      </c>
      <c r="Q124" s="1340" t="s">
        <v>505</v>
      </c>
      <c r="R124" s="1340" t="s">
        <v>506</v>
      </c>
    </row>
    <row r="125" spans="1:34" s="781" customFormat="1" ht="21.95" customHeight="1">
      <c r="A125" s="1325"/>
      <c r="B125" s="1360"/>
      <c r="C125" s="1366"/>
      <c r="D125" s="1363"/>
      <c r="E125" s="861"/>
      <c r="F125" s="865"/>
      <c r="G125" s="857"/>
      <c r="H125" s="809">
        <v>2</v>
      </c>
      <c r="I125" s="1138">
        <v>0</v>
      </c>
      <c r="J125" s="829">
        <v>2</v>
      </c>
      <c r="K125" s="953">
        <v>0</v>
      </c>
      <c r="L125" s="1057">
        <v>0</v>
      </c>
      <c r="M125" s="1058">
        <v>0</v>
      </c>
      <c r="N125" s="1058">
        <v>0</v>
      </c>
      <c r="O125" s="1058">
        <v>0</v>
      </c>
      <c r="P125" s="1058">
        <v>0</v>
      </c>
      <c r="Q125" s="1334"/>
      <c r="R125" s="1334"/>
    </row>
    <row r="126" spans="1:34" s="781" customFormat="1" ht="21.95" customHeight="1">
      <c r="A126" s="1325"/>
      <c r="B126" s="1360"/>
      <c r="C126" s="1366"/>
      <c r="D126" s="1363"/>
      <c r="E126" s="861"/>
      <c r="F126" s="865"/>
      <c r="G126" s="857"/>
      <c r="H126" s="809">
        <v>3</v>
      </c>
      <c r="I126" s="1138">
        <v>0</v>
      </c>
      <c r="J126" s="829">
        <v>3</v>
      </c>
      <c r="K126" s="963">
        <v>0</v>
      </c>
      <c r="L126" s="1057">
        <v>0</v>
      </c>
      <c r="M126" s="1058">
        <v>0</v>
      </c>
      <c r="N126" s="1058">
        <v>0</v>
      </c>
      <c r="O126" s="1058">
        <v>0</v>
      </c>
      <c r="P126" s="1058">
        <v>0</v>
      </c>
      <c r="Q126" s="1334"/>
      <c r="R126" s="1334"/>
    </row>
    <row r="127" spans="1:34" s="781" customFormat="1" ht="21.95" customHeight="1">
      <c r="A127" s="1325"/>
      <c r="B127" s="1360"/>
      <c r="C127" s="1361"/>
      <c r="D127" s="1364"/>
      <c r="E127" s="862"/>
      <c r="F127" s="866"/>
      <c r="G127" s="858"/>
      <c r="H127" s="810">
        <v>4</v>
      </c>
      <c r="I127" s="956">
        <v>1</v>
      </c>
      <c r="J127" s="831">
        <v>4</v>
      </c>
      <c r="K127" s="965">
        <v>3</v>
      </c>
      <c r="L127" s="1057">
        <v>0</v>
      </c>
      <c r="M127" s="1058">
        <v>0</v>
      </c>
      <c r="N127" s="1071">
        <v>0</v>
      </c>
      <c r="O127" s="1071">
        <v>0</v>
      </c>
      <c r="P127" s="1137">
        <v>1</v>
      </c>
      <c r="Q127" s="1334"/>
      <c r="R127" s="1334"/>
    </row>
    <row r="128" spans="1:34" s="776" customFormat="1" ht="21.95" customHeight="1">
      <c r="A128" s="1325">
        <v>18</v>
      </c>
      <c r="B128" s="1359" t="s">
        <v>494</v>
      </c>
      <c r="C128" s="1365" t="s">
        <v>495</v>
      </c>
      <c r="D128" s="1363" t="s">
        <v>42</v>
      </c>
      <c r="E128" s="1201">
        <v>0</v>
      </c>
      <c r="F128" s="944">
        <v>2</v>
      </c>
      <c r="G128" s="945">
        <v>3</v>
      </c>
      <c r="H128" s="907">
        <v>1</v>
      </c>
      <c r="I128" s="946">
        <v>1</v>
      </c>
      <c r="J128" s="966">
        <v>1</v>
      </c>
      <c r="K128" s="916">
        <v>6</v>
      </c>
      <c r="L128" s="1055">
        <v>0</v>
      </c>
      <c r="M128" s="1056">
        <v>0</v>
      </c>
      <c r="N128" s="1056">
        <v>0</v>
      </c>
      <c r="O128" s="1056">
        <v>0</v>
      </c>
      <c r="P128" s="1145">
        <v>1</v>
      </c>
      <c r="Q128" s="1340" t="s">
        <v>505</v>
      </c>
      <c r="R128" s="1340" t="s">
        <v>506</v>
      </c>
    </row>
    <row r="129" spans="1:18" s="776" customFormat="1" ht="21.95" customHeight="1">
      <c r="A129" s="1325"/>
      <c r="B129" s="1360"/>
      <c r="C129" s="1366"/>
      <c r="D129" s="1363"/>
      <c r="E129" s="861"/>
      <c r="F129" s="865"/>
      <c r="G129" s="857"/>
      <c r="H129" s="809">
        <v>2</v>
      </c>
      <c r="I129" s="1138">
        <v>0</v>
      </c>
      <c r="J129" s="829">
        <v>2</v>
      </c>
      <c r="K129" s="953">
        <v>0</v>
      </c>
      <c r="L129" s="1057">
        <v>0</v>
      </c>
      <c r="M129" s="1058">
        <v>0</v>
      </c>
      <c r="N129" s="1058">
        <v>0</v>
      </c>
      <c r="O129" s="1058">
        <v>0</v>
      </c>
      <c r="P129" s="1058">
        <v>0</v>
      </c>
      <c r="Q129" s="1334"/>
      <c r="R129" s="1334"/>
    </row>
    <row r="130" spans="1:18" s="776" customFormat="1" ht="21.95" customHeight="1">
      <c r="A130" s="1325"/>
      <c r="B130" s="1360"/>
      <c r="C130" s="1366"/>
      <c r="D130" s="1363"/>
      <c r="E130" s="861"/>
      <c r="F130" s="865"/>
      <c r="G130" s="857"/>
      <c r="H130" s="809">
        <v>3</v>
      </c>
      <c r="I130" s="1138">
        <v>0</v>
      </c>
      <c r="J130" s="829">
        <v>3</v>
      </c>
      <c r="K130" s="1009">
        <v>0</v>
      </c>
      <c r="L130" s="1141">
        <v>0</v>
      </c>
      <c r="M130" s="1142">
        <v>0</v>
      </c>
      <c r="N130" s="1142">
        <v>0</v>
      </c>
      <c r="O130" s="1142">
        <v>0</v>
      </c>
      <c r="P130" s="1142">
        <v>0</v>
      </c>
      <c r="Q130" s="1334"/>
      <c r="R130" s="1334"/>
    </row>
    <row r="131" spans="1:18" s="776" customFormat="1" ht="21.95" customHeight="1">
      <c r="A131" s="1325"/>
      <c r="B131" s="1360"/>
      <c r="C131" s="1361"/>
      <c r="D131" s="1364"/>
      <c r="E131" s="862"/>
      <c r="F131" s="866"/>
      <c r="G131" s="858"/>
      <c r="H131" s="810">
        <v>4</v>
      </c>
      <c r="I131" s="956">
        <v>2</v>
      </c>
      <c r="J131" s="831">
        <v>4</v>
      </c>
      <c r="K131" s="967">
        <v>3</v>
      </c>
      <c r="L131" s="1143">
        <v>0</v>
      </c>
      <c r="M131" s="1144">
        <v>0</v>
      </c>
      <c r="N131" s="1144">
        <v>0</v>
      </c>
      <c r="O131" s="1184">
        <v>1</v>
      </c>
      <c r="P131" s="1073">
        <v>2</v>
      </c>
      <c r="Q131" s="1334"/>
      <c r="R131" s="1334"/>
    </row>
    <row r="132" spans="1:18" s="776" customFormat="1" ht="21.95" customHeight="1">
      <c r="A132" s="1325">
        <v>19</v>
      </c>
      <c r="B132" s="1360" t="s">
        <v>498</v>
      </c>
      <c r="C132" s="1365" t="s">
        <v>497</v>
      </c>
      <c r="D132" s="1367" t="s">
        <v>43</v>
      </c>
      <c r="E132" s="1202">
        <v>0</v>
      </c>
      <c r="F132" s="951">
        <v>1</v>
      </c>
      <c r="G132" s="952">
        <v>3</v>
      </c>
      <c r="H132" s="809">
        <v>1</v>
      </c>
      <c r="I132" s="959">
        <v>0</v>
      </c>
      <c r="J132" s="947">
        <v>1</v>
      </c>
      <c r="K132" s="968">
        <v>0</v>
      </c>
      <c r="L132" s="1055">
        <v>0</v>
      </c>
      <c r="M132" s="1056">
        <v>0</v>
      </c>
      <c r="N132" s="1056">
        <v>0</v>
      </c>
      <c r="O132" s="1056">
        <v>0</v>
      </c>
      <c r="P132" s="1056">
        <v>0</v>
      </c>
      <c r="Q132" s="1340" t="s">
        <v>505</v>
      </c>
      <c r="R132" s="1340" t="s">
        <v>506</v>
      </c>
    </row>
    <row r="133" spans="1:18" s="776" customFormat="1" ht="21.95" customHeight="1">
      <c r="A133" s="1325"/>
      <c r="B133" s="1360"/>
      <c r="C133" s="1366"/>
      <c r="D133" s="1363"/>
      <c r="E133" s="863"/>
      <c r="F133" s="867"/>
      <c r="G133" s="859"/>
      <c r="H133" s="809">
        <v>2</v>
      </c>
      <c r="I133" s="1138">
        <v>0</v>
      </c>
      <c r="J133" s="829">
        <v>2</v>
      </c>
      <c r="K133" s="964">
        <v>0</v>
      </c>
      <c r="L133" s="1057">
        <v>0</v>
      </c>
      <c r="M133" s="1058">
        <v>0</v>
      </c>
      <c r="N133" s="1058">
        <v>0</v>
      </c>
      <c r="O133" s="1058">
        <v>0</v>
      </c>
      <c r="P133" s="1058">
        <v>0</v>
      </c>
      <c r="Q133" s="1334"/>
      <c r="R133" s="1334"/>
    </row>
    <row r="134" spans="1:18" s="776" customFormat="1" ht="21.95" customHeight="1">
      <c r="A134" s="1325"/>
      <c r="B134" s="1360"/>
      <c r="C134" s="1366"/>
      <c r="D134" s="1363"/>
      <c r="E134" s="863"/>
      <c r="F134" s="867"/>
      <c r="G134" s="859"/>
      <c r="H134" s="809">
        <v>3</v>
      </c>
      <c r="I134" s="954">
        <v>1</v>
      </c>
      <c r="J134" s="829">
        <v>3</v>
      </c>
      <c r="K134" s="916">
        <v>3</v>
      </c>
      <c r="L134" s="1146">
        <v>0</v>
      </c>
      <c r="M134" s="1147">
        <v>0</v>
      </c>
      <c r="N134" s="1147">
        <v>0</v>
      </c>
      <c r="O134" s="1147">
        <v>0</v>
      </c>
      <c r="P134" s="1074">
        <v>1</v>
      </c>
      <c r="Q134" s="1334"/>
      <c r="R134" s="1334"/>
    </row>
    <row r="135" spans="1:18" s="776" customFormat="1" ht="21.95" customHeight="1">
      <c r="A135" s="1325"/>
      <c r="B135" s="1360"/>
      <c r="C135" s="1361"/>
      <c r="D135" s="1364"/>
      <c r="E135" s="864"/>
      <c r="F135" s="868"/>
      <c r="G135" s="860"/>
      <c r="H135" s="810">
        <v>4</v>
      </c>
      <c r="I135" s="1139">
        <v>0</v>
      </c>
      <c r="J135" s="831">
        <v>4</v>
      </c>
      <c r="K135" s="1140">
        <v>0</v>
      </c>
      <c r="L135" s="1148">
        <v>0</v>
      </c>
      <c r="M135" s="1149">
        <v>0</v>
      </c>
      <c r="N135" s="1149">
        <v>0</v>
      </c>
      <c r="O135" s="1149">
        <v>0</v>
      </c>
      <c r="P135" s="1149">
        <v>0</v>
      </c>
      <c r="Q135" s="1334"/>
      <c r="R135" s="1334"/>
    </row>
    <row r="136" spans="1:18" s="776" customFormat="1" ht="21.95" customHeight="1">
      <c r="A136" s="1325">
        <v>20</v>
      </c>
      <c r="B136" s="1360" t="s">
        <v>499</v>
      </c>
      <c r="C136" s="1365" t="s">
        <v>460</v>
      </c>
      <c r="D136" s="1367" t="s">
        <v>413</v>
      </c>
      <c r="E136" s="1195">
        <v>0.17</v>
      </c>
      <c r="F136" s="1096">
        <v>0.2</v>
      </c>
      <c r="G136" s="952">
        <v>3</v>
      </c>
      <c r="H136" s="907">
        <v>1</v>
      </c>
      <c r="I136" s="959">
        <v>0</v>
      </c>
      <c r="J136" s="966">
        <v>1</v>
      </c>
      <c r="K136" s="960">
        <v>0</v>
      </c>
      <c r="L136" s="1055">
        <v>0</v>
      </c>
      <c r="M136" s="1056">
        <v>0</v>
      </c>
      <c r="N136" s="1056">
        <v>0</v>
      </c>
      <c r="O136" s="1056">
        <v>0</v>
      </c>
      <c r="P136" s="1056">
        <v>0</v>
      </c>
      <c r="Q136" s="1340" t="s">
        <v>505</v>
      </c>
      <c r="R136" s="1340" t="s">
        <v>506</v>
      </c>
    </row>
    <row r="137" spans="1:18" s="776" customFormat="1" ht="21.95" customHeight="1">
      <c r="A137" s="1325"/>
      <c r="B137" s="1360"/>
      <c r="C137" s="1366"/>
      <c r="D137" s="1363"/>
      <c r="E137" s="861"/>
      <c r="F137" s="865"/>
      <c r="G137" s="857"/>
      <c r="H137" s="809">
        <v>2</v>
      </c>
      <c r="I137" s="1138">
        <v>0</v>
      </c>
      <c r="J137" s="829">
        <v>2</v>
      </c>
      <c r="K137" s="1009">
        <v>0</v>
      </c>
      <c r="L137" s="1141">
        <v>0</v>
      </c>
      <c r="M137" s="1142">
        <v>0</v>
      </c>
      <c r="N137" s="1142">
        <v>0</v>
      </c>
      <c r="O137" s="1142">
        <v>0</v>
      </c>
      <c r="P137" s="1142">
        <v>0</v>
      </c>
      <c r="Q137" s="1334"/>
      <c r="R137" s="1334"/>
    </row>
    <row r="138" spans="1:18" s="776" customFormat="1" ht="21.95" customHeight="1">
      <c r="A138" s="1325"/>
      <c r="B138" s="1360"/>
      <c r="C138" s="1366"/>
      <c r="D138" s="1363"/>
      <c r="E138" s="861"/>
      <c r="F138" s="865"/>
      <c r="G138" s="857"/>
      <c r="H138" s="809">
        <v>3</v>
      </c>
      <c r="I138" s="1097">
        <v>0.2</v>
      </c>
      <c r="J138" s="829">
        <v>3</v>
      </c>
      <c r="K138" s="969">
        <v>3</v>
      </c>
      <c r="L138" s="805">
        <v>0.16</v>
      </c>
      <c r="M138" s="801">
        <v>0.17</v>
      </c>
      <c r="N138" s="801">
        <v>0.18</v>
      </c>
      <c r="O138" s="801">
        <v>0.19</v>
      </c>
      <c r="P138" s="1130">
        <v>0.2</v>
      </c>
      <c r="Q138" s="1334"/>
      <c r="R138" s="1334"/>
    </row>
    <row r="139" spans="1:18" s="776" customFormat="1" ht="21.95" customHeight="1">
      <c r="A139" s="1325"/>
      <c r="B139" s="1360"/>
      <c r="C139" s="1361"/>
      <c r="D139" s="1364"/>
      <c r="E139" s="862"/>
      <c r="F139" s="866"/>
      <c r="G139" s="858"/>
      <c r="H139" s="810">
        <v>4</v>
      </c>
      <c r="I139" s="1139">
        <v>0</v>
      </c>
      <c r="J139" s="831">
        <v>4</v>
      </c>
      <c r="K139" s="1140">
        <v>0</v>
      </c>
      <c r="L139" s="1143">
        <v>0</v>
      </c>
      <c r="M139" s="1144">
        <v>0</v>
      </c>
      <c r="N139" s="1144">
        <v>0</v>
      </c>
      <c r="O139" s="1144">
        <v>0</v>
      </c>
      <c r="P139" s="1144">
        <v>0</v>
      </c>
      <c r="Q139" s="1334"/>
      <c r="R139" s="1334"/>
    </row>
    <row r="140" spans="1:18" s="776" customFormat="1" hidden="1">
      <c r="A140" s="1368">
        <v>28</v>
      </c>
      <c r="B140" s="1371" t="s">
        <v>500</v>
      </c>
      <c r="C140" s="1365" t="s">
        <v>461</v>
      </c>
      <c r="D140" s="1367" t="s">
        <v>413</v>
      </c>
      <c r="E140" s="970"/>
      <c r="F140" s="971"/>
      <c r="G140" s="972"/>
      <c r="H140" s="907"/>
      <c r="I140" s="973"/>
      <c r="J140" s="966"/>
      <c r="K140" s="974"/>
      <c r="L140" s="975"/>
      <c r="M140" s="976"/>
      <c r="N140" s="976"/>
      <c r="O140" s="976"/>
      <c r="P140" s="976"/>
      <c r="Q140" s="1340"/>
      <c r="R140" s="1340"/>
    </row>
    <row r="141" spans="1:18" s="776" customFormat="1" hidden="1">
      <c r="A141" s="1369"/>
      <c r="B141" s="1372"/>
      <c r="C141" s="1366"/>
      <c r="D141" s="1363"/>
      <c r="E141" s="863"/>
      <c r="F141" s="867"/>
      <c r="G141" s="859"/>
      <c r="H141" s="809"/>
      <c r="I141" s="977"/>
      <c r="J141" s="829"/>
      <c r="K141" s="978"/>
      <c r="L141" s="979"/>
      <c r="M141" s="980"/>
      <c r="N141" s="980"/>
      <c r="O141" s="980"/>
      <c r="P141" s="980"/>
      <c r="Q141" s="1334"/>
      <c r="R141" s="1334"/>
    </row>
    <row r="142" spans="1:18" s="776" customFormat="1" hidden="1">
      <c r="A142" s="1369"/>
      <c r="B142" s="1372"/>
      <c r="C142" s="1366"/>
      <c r="D142" s="1363"/>
      <c r="E142" s="863"/>
      <c r="F142" s="867"/>
      <c r="G142" s="859"/>
      <c r="H142" s="809"/>
      <c r="I142" s="977"/>
      <c r="J142" s="829"/>
      <c r="K142" s="978"/>
      <c r="L142" s="979"/>
      <c r="M142" s="980"/>
      <c r="N142" s="980"/>
      <c r="O142" s="980"/>
      <c r="P142" s="980"/>
      <c r="Q142" s="1334"/>
      <c r="R142" s="1334"/>
    </row>
    <row r="143" spans="1:18" s="776" customFormat="1" ht="25.5" hidden="1" customHeight="1">
      <c r="A143" s="1370"/>
      <c r="B143" s="1359"/>
      <c r="C143" s="1361"/>
      <c r="D143" s="1364"/>
      <c r="E143" s="864"/>
      <c r="F143" s="868"/>
      <c r="G143" s="860"/>
      <c r="H143" s="810"/>
      <c r="I143" s="981"/>
      <c r="J143" s="831"/>
      <c r="K143" s="965"/>
      <c r="L143" s="982"/>
      <c r="M143" s="983"/>
      <c r="N143" s="983"/>
      <c r="O143" s="983"/>
      <c r="P143" s="983"/>
      <c r="Q143" s="1334"/>
      <c r="R143" s="1334"/>
    </row>
    <row r="144" spans="1:18" s="775" customFormat="1" ht="54" customHeight="1" thickBot="1">
      <c r="A144" s="1321" t="s">
        <v>426</v>
      </c>
      <c r="B144" s="1322"/>
      <c r="C144" s="1323"/>
      <c r="D144" s="785"/>
      <c r="E144" s="817"/>
      <c r="F144" s="816"/>
      <c r="G144" s="813"/>
      <c r="H144" s="806"/>
      <c r="I144" s="822"/>
      <c r="J144" s="823"/>
      <c r="K144" s="820"/>
      <c r="L144" s="838"/>
      <c r="M144" s="839"/>
      <c r="N144" s="839"/>
      <c r="O144" s="840"/>
      <c r="P144" s="841"/>
      <c r="Q144" s="912"/>
      <c r="R144" s="912"/>
    </row>
    <row r="145" spans="1:18" s="775" customFormat="1" ht="24" thickTop="1">
      <c r="A145" s="796"/>
      <c r="B145" s="796"/>
      <c r="C145" s="796"/>
      <c r="D145" s="799"/>
      <c r="E145" s="818"/>
      <c r="F145" s="807"/>
      <c r="G145" s="814">
        <f>SUM(G149:G180)</f>
        <v>15</v>
      </c>
      <c r="H145" s="811"/>
      <c r="I145" s="824"/>
      <c r="J145" s="825">
        <v>1</v>
      </c>
      <c r="K145" s="1007">
        <f>K149+K153+K157+K161+K165+K169+K173+K177</f>
        <v>15</v>
      </c>
      <c r="L145" s="1052"/>
      <c r="M145" s="796"/>
      <c r="N145" s="796"/>
      <c r="O145" s="796"/>
      <c r="P145" s="798"/>
      <c r="Q145" s="913"/>
      <c r="R145" s="913"/>
    </row>
    <row r="146" spans="1:18" s="775" customFormat="1" ht="23.25">
      <c r="A146" s="793"/>
      <c r="B146" s="793"/>
      <c r="C146" s="793"/>
      <c r="D146" s="800"/>
      <c r="E146" s="819"/>
      <c r="F146" s="808"/>
      <c r="G146" s="815"/>
      <c r="H146" s="812"/>
      <c r="I146" s="826"/>
      <c r="J146" s="827">
        <v>2</v>
      </c>
      <c r="K146" s="1007">
        <f>K150+K154+K158+K162+K166+K170+K174+K178</f>
        <v>15</v>
      </c>
      <c r="L146" s="1053"/>
      <c r="M146" s="793"/>
      <c r="N146" s="793"/>
      <c r="O146" s="793"/>
      <c r="P146" s="795"/>
      <c r="Q146" s="914"/>
      <c r="R146" s="914"/>
    </row>
    <row r="147" spans="1:18" s="775" customFormat="1" ht="23.25">
      <c r="A147" s="793"/>
      <c r="B147" s="793"/>
      <c r="C147" s="793"/>
      <c r="D147" s="800"/>
      <c r="E147" s="819"/>
      <c r="F147" s="808"/>
      <c r="G147" s="815"/>
      <c r="H147" s="812"/>
      <c r="I147" s="826"/>
      <c r="J147" s="827">
        <v>3</v>
      </c>
      <c r="K147" s="1007">
        <f>K151+K155+K159+K163+K167+K171+K175+K179</f>
        <v>15</v>
      </c>
      <c r="L147" s="1053"/>
      <c r="M147" s="793"/>
      <c r="N147" s="793"/>
      <c r="O147" s="793"/>
      <c r="P147" s="795"/>
      <c r="Q147" s="914"/>
      <c r="R147" s="914"/>
    </row>
    <row r="148" spans="1:18" s="775" customFormat="1" ht="24" thickBot="1">
      <c r="A148" s="887"/>
      <c r="B148" s="887"/>
      <c r="C148" s="887"/>
      <c r="D148" s="888"/>
      <c r="E148" s="889"/>
      <c r="F148" s="890"/>
      <c r="G148" s="891"/>
      <c r="H148" s="892"/>
      <c r="I148" s="893"/>
      <c r="J148" s="894">
        <v>4</v>
      </c>
      <c r="K148" s="1008">
        <f>K152+K156+K160+K164+K168+K172+K176+K180</f>
        <v>15</v>
      </c>
      <c r="L148" s="1054"/>
      <c r="M148" s="887"/>
      <c r="N148" s="887"/>
      <c r="O148" s="887"/>
      <c r="P148" s="898"/>
      <c r="Q148" s="915"/>
      <c r="R148" s="915"/>
    </row>
    <row r="149" spans="1:18" s="781" customFormat="1" ht="27" hidden="1" customHeight="1" thickTop="1">
      <c r="A149" s="1324">
        <v>29</v>
      </c>
      <c r="B149" s="1324">
        <v>1</v>
      </c>
      <c r="C149" s="1328" t="s">
        <v>501</v>
      </c>
      <c r="D149" s="1329" t="s">
        <v>407</v>
      </c>
      <c r="E149" s="984"/>
      <c r="F149" s="899"/>
      <c r="G149" s="900"/>
      <c r="H149" s="907"/>
      <c r="I149" s="985"/>
      <c r="J149" s="966"/>
      <c r="K149" s="986"/>
      <c r="L149" s="1055"/>
      <c r="M149" s="1056"/>
      <c r="N149" s="1056"/>
      <c r="O149" s="1048"/>
      <c r="P149" s="1048"/>
      <c r="Q149" s="1340"/>
      <c r="R149" s="1340"/>
    </row>
    <row r="150" spans="1:18" s="781" customFormat="1" ht="27" hidden="1" customHeight="1">
      <c r="A150" s="1325"/>
      <c r="B150" s="1325"/>
      <c r="C150" s="1373"/>
      <c r="D150" s="1329"/>
      <c r="E150" s="987"/>
      <c r="F150" s="865"/>
      <c r="G150" s="851"/>
      <c r="H150" s="809"/>
      <c r="I150" s="988"/>
      <c r="J150" s="829"/>
      <c r="K150" s="989"/>
      <c r="L150" s="1057"/>
      <c r="M150" s="1058"/>
      <c r="N150" s="1059"/>
      <c r="O150" s="1059"/>
      <c r="P150" s="1059"/>
      <c r="Q150" s="1334"/>
      <c r="R150" s="1334"/>
    </row>
    <row r="151" spans="1:18" s="781" customFormat="1" ht="27" hidden="1" customHeight="1">
      <c r="A151" s="1325"/>
      <c r="B151" s="1325"/>
      <c r="C151" s="1373"/>
      <c r="D151" s="1329"/>
      <c r="E151" s="987"/>
      <c r="F151" s="865"/>
      <c r="G151" s="851"/>
      <c r="H151" s="809"/>
      <c r="I151" s="988"/>
      <c r="J151" s="829"/>
      <c r="K151" s="989"/>
      <c r="L151" s="1057"/>
      <c r="M151" s="1059"/>
      <c r="N151" s="1059"/>
      <c r="O151" s="1059"/>
      <c r="P151" s="1059"/>
      <c r="Q151" s="1334"/>
      <c r="R151" s="1334"/>
    </row>
    <row r="152" spans="1:18" s="781" customFormat="1" ht="27" hidden="1" customHeight="1">
      <c r="A152" s="1325"/>
      <c r="B152" s="1325"/>
      <c r="C152" s="1373"/>
      <c r="D152" s="1330"/>
      <c r="E152" s="990"/>
      <c r="F152" s="866"/>
      <c r="G152" s="852"/>
      <c r="H152" s="810"/>
      <c r="I152" s="991"/>
      <c r="J152" s="831"/>
      <c r="K152" s="992"/>
      <c r="L152" s="1060"/>
      <c r="M152" s="1061"/>
      <c r="N152" s="1061"/>
      <c r="O152" s="1061"/>
      <c r="P152" s="1061"/>
      <c r="Q152" s="1334"/>
      <c r="R152" s="1334"/>
    </row>
    <row r="153" spans="1:18" s="781" customFormat="1" ht="23.1" customHeight="1" thickTop="1">
      <c r="A153" s="1325">
        <v>21</v>
      </c>
      <c r="B153" s="1325">
        <v>2</v>
      </c>
      <c r="C153" s="1373" t="s">
        <v>410</v>
      </c>
      <c r="D153" s="1337" t="s">
        <v>2</v>
      </c>
      <c r="E153" s="872">
        <v>0.63</v>
      </c>
      <c r="F153" s="875">
        <v>2</v>
      </c>
      <c r="G153" s="869">
        <v>4</v>
      </c>
      <c r="H153" s="907">
        <v>1</v>
      </c>
      <c r="I153" s="1150">
        <v>0</v>
      </c>
      <c r="J153" s="966">
        <v>1</v>
      </c>
      <c r="K153" s="1152">
        <v>0</v>
      </c>
      <c r="L153" s="1155">
        <v>0</v>
      </c>
      <c r="M153" s="1156">
        <v>0</v>
      </c>
      <c r="N153" s="1156">
        <v>0</v>
      </c>
      <c r="O153" s="1156">
        <v>0</v>
      </c>
      <c r="P153" s="1156">
        <v>0</v>
      </c>
      <c r="Q153" s="1340" t="s">
        <v>505</v>
      </c>
      <c r="R153" s="1340" t="s">
        <v>506</v>
      </c>
    </row>
    <row r="154" spans="1:18" s="781" customFormat="1" ht="23.1" customHeight="1">
      <c r="A154" s="1325"/>
      <c r="B154" s="1325"/>
      <c r="C154" s="1373"/>
      <c r="D154" s="1329"/>
      <c r="E154" s="993"/>
      <c r="F154" s="867"/>
      <c r="G154" s="853"/>
      <c r="H154" s="809">
        <v>2</v>
      </c>
      <c r="I154" s="1151">
        <v>0</v>
      </c>
      <c r="J154" s="829">
        <v>2</v>
      </c>
      <c r="K154" s="1153">
        <v>0</v>
      </c>
      <c r="L154" s="1157">
        <v>0</v>
      </c>
      <c r="M154" s="1158">
        <v>0</v>
      </c>
      <c r="N154" s="1158">
        <v>0</v>
      </c>
      <c r="O154" s="1158">
        <v>0</v>
      </c>
      <c r="P154" s="1158">
        <v>0</v>
      </c>
      <c r="Q154" s="1334"/>
      <c r="R154" s="1334"/>
    </row>
    <row r="155" spans="1:18" s="781" customFormat="1" ht="23.1" customHeight="1">
      <c r="A155" s="1325"/>
      <c r="B155" s="1325"/>
      <c r="C155" s="1373"/>
      <c r="D155" s="1329"/>
      <c r="E155" s="993"/>
      <c r="F155" s="867"/>
      <c r="G155" s="853"/>
      <c r="H155" s="809">
        <v>3</v>
      </c>
      <c r="I155" s="988">
        <v>1</v>
      </c>
      <c r="J155" s="829">
        <v>3</v>
      </c>
      <c r="K155" s="989">
        <v>4</v>
      </c>
      <c r="L155" s="1157">
        <v>0</v>
      </c>
      <c r="M155" s="1158">
        <v>0</v>
      </c>
      <c r="N155" s="1158">
        <v>0</v>
      </c>
      <c r="O155" s="1158">
        <v>0</v>
      </c>
      <c r="P155" s="1059">
        <v>1</v>
      </c>
      <c r="Q155" s="1334"/>
      <c r="R155" s="1334"/>
    </row>
    <row r="156" spans="1:18" s="781" customFormat="1" ht="23.1" customHeight="1">
      <c r="A156" s="1325"/>
      <c r="B156" s="1325"/>
      <c r="C156" s="1373"/>
      <c r="D156" s="1330"/>
      <c r="E156" s="994"/>
      <c r="F156" s="868"/>
      <c r="G156" s="854"/>
      <c r="H156" s="810">
        <v>4</v>
      </c>
      <c r="I156" s="991">
        <v>2</v>
      </c>
      <c r="J156" s="831">
        <v>4</v>
      </c>
      <c r="K156" s="992">
        <v>5</v>
      </c>
      <c r="L156" s="1159">
        <v>0</v>
      </c>
      <c r="M156" s="1160">
        <v>0</v>
      </c>
      <c r="N156" s="1160">
        <v>0</v>
      </c>
      <c r="O156" s="1178">
        <v>1</v>
      </c>
      <c r="P156" s="1154">
        <v>2</v>
      </c>
      <c r="Q156" s="1334"/>
      <c r="R156" s="1334"/>
    </row>
    <row r="157" spans="1:18" s="781" customFormat="1" ht="23.1" customHeight="1">
      <c r="A157" s="1325">
        <v>22</v>
      </c>
      <c r="B157" s="1325">
        <v>3</v>
      </c>
      <c r="C157" s="1373" t="s">
        <v>462</v>
      </c>
      <c r="D157" s="1337" t="s">
        <v>43</v>
      </c>
      <c r="E157" s="873">
        <v>14</v>
      </c>
      <c r="F157" s="876">
        <v>10</v>
      </c>
      <c r="G157" s="870">
        <v>4</v>
      </c>
      <c r="H157" s="907">
        <v>1</v>
      </c>
      <c r="I157" s="985">
        <v>2</v>
      </c>
      <c r="J157" s="966">
        <v>1</v>
      </c>
      <c r="K157" s="986">
        <v>5</v>
      </c>
      <c r="L157" s="1155">
        <v>0</v>
      </c>
      <c r="M157" s="1156">
        <v>0</v>
      </c>
      <c r="N157" s="1156">
        <v>0</v>
      </c>
      <c r="O157" s="1179">
        <v>1</v>
      </c>
      <c r="P157" s="1048">
        <v>2</v>
      </c>
      <c r="Q157" s="1340" t="s">
        <v>505</v>
      </c>
      <c r="R157" s="1340" t="s">
        <v>506</v>
      </c>
    </row>
    <row r="158" spans="1:18" s="781" customFormat="1" ht="23.1" customHeight="1">
      <c r="A158" s="1325"/>
      <c r="B158" s="1325"/>
      <c r="C158" s="1373"/>
      <c r="D158" s="1329"/>
      <c r="E158" s="987"/>
      <c r="F158" s="865"/>
      <c r="G158" s="851"/>
      <c r="H158" s="809">
        <v>2</v>
      </c>
      <c r="I158" s="988">
        <v>4</v>
      </c>
      <c r="J158" s="829">
        <v>2</v>
      </c>
      <c r="K158" s="989">
        <v>5</v>
      </c>
      <c r="L158" s="1161">
        <v>0</v>
      </c>
      <c r="M158" s="1064">
        <v>1</v>
      </c>
      <c r="N158" s="1064">
        <v>2</v>
      </c>
      <c r="O158" s="1064">
        <v>3</v>
      </c>
      <c r="P158" s="1064">
        <v>4</v>
      </c>
      <c r="Q158" s="1334"/>
      <c r="R158" s="1334"/>
    </row>
    <row r="159" spans="1:18" s="781" customFormat="1" ht="23.1" customHeight="1">
      <c r="A159" s="1325"/>
      <c r="B159" s="1325"/>
      <c r="C159" s="1373"/>
      <c r="D159" s="1329"/>
      <c r="E159" s="987"/>
      <c r="F159" s="865"/>
      <c r="G159" s="851"/>
      <c r="H159" s="809">
        <v>3</v>
      </c>
      <c r="I159" s="988">
        <v>7</v>
      </c>
      <c r="J159" s="829">
        <v>3</v>
      </c>
      <c r="K159" s="989">
        <v>4</v>
      </c>
      <c r="L159" s="1063">
        <v>3</v>
      </c>
      <c r="M159" s="1064">
        <v>4</v>
      </c>
      <c r="N159" s="1064">
        <v>5</v>
      </c>
      <c r="O159" s="1064">
        <v>6</v>
      </c>
      <c r="P159" s="1064">
        <v>7</v>
      </c>
      <c r="Q159" s="1334"/>
      <c r="R159" s="1334"/>
    </row>
    <row r="160" spans="1:18" s="781" customFormat="1" ht="23.1" customHeight="1">
      <c r="A160" s="1325"/>
      <c r="B160" s="1325"/>
      <c r="C160" s="1373"/>
      <c r="D160" s="1330"/>
      <c r="E160" s="990"/>
      <c r="F160" s="866"/>
      <c r="G160" s="852"/>
      <c r="H160" s="810">
        <v>4</v>
      </c>
      <c r="I160" s="991">
        <v>10</v>
      </c>
      <c r="J160" s="831">
        <v>4</v>
      </c>
      <c r="K160" s="992">
        <v>5</v>
      </c>
      <c r="L160" s="1065">
        <v>6</v>
      </c>
      <c r="M160" s="1066">
        <v>7</v>
      </c>
      <c r="N160" s="1066">
        <v>8</v>
      </c>
      <c r="O160" s="1066">
        <v>9</v>
      </c>
      <c r="P160" s="1066">
        <v>10</v>
      </c>
      <c r="Q160" s="1334"/>
      <c r="R160" s="1334"/>
    </row>
    <row r="161" spans="1:34" s="781" customFormat="1" ht="21" hidden="1" customHeight="1">
      <c r="A161" s="1325">
        <v>32</v>
      </c>
      <c r="B161" s="1325" t="s">
        <v>492</v>
      </c>
      <c r="C161" s="1373" t="s">
        <v>463</v>
      </c>
      <c r="D161" s="1337" t="s">
        <v>2</v>
      </c>
      <c r="E161" s="874"/>
      <c r="F161" s="876"/>
      <c r="G161" s="870"/>
      <c r="H161" s="907"/>
      <c r="I161" s="985"/>
      <c r="J161" s="966"/>
      <c r="K161" s="986"/>
      <c r="L161" s="1055"/>
      <c r="M161" s="1048"/>
      <c r="N161" s="1048"/>
      <c r="O161" s="1048"/>
      <c r="P161" s="1048"/>
      <c r="Q161" s="1340"/>
      <c r="R161" s="1340"/>
      <c r="S161" s="782"/>
      <c r="T161" s="782"/>
      <c r="U161" s="782"/>
      <c r="V161" s="782"/>
      <c r="W161" s="782"/>
      <c r="X161" s="782"/>
      <c r="Y161" s="782"/>
      <c r="Z161" s="782"/>
      <c r="AA161" s="782"/>
      <c r="AB161" s="782"/>
      <c r="AC161" s="782"/>
      <c r="AD161" s="782"/>
      <c r="AE161" s="782"/>
      <c r="AF161" s="782"/>
      <c r="AG161" s="782"/>
      <c r="AH161" s="782"/>
    </row>
    <row r="162" spans="1:34" s="781" customFormat="1" ht="21" hidden="1" customHeight="1">
      <c r="A162" s="1325"/>
      <c r="B162" s="1325"/>
      <c r="C162" s="1373"/>
      <c r="D162" s="1329"/>
      <c r="E162" s="987"/>
      <c r="F162" s="865"/>
      <c r="G162" s="855"/>
      <c r="H162" s="809"/>
      <c r="I162" s="988"/>
      <c r="J162" s="829"/>
      <c r="K162" s="989"/>
      <c r="L162" s="1062"/>
      <c r="M162" s="1059"/>
      <c r="N162" s="1059"/>
      <c r="O162" s="1059"/>
      <c r="P162" s="1059"/>
      <c r="Q162" s="1334"/>
      <c r="R162" s="1334"/>
      <c r="S162" s="782"/>
      <c r="T162" s="782"/>
      <c r="U162" s="782"/>
      <c r="V162" s="782"/>
      <c r="W162" s="782"/>
      <c r="X162" s="782"/>
      <c r="Y162" s="782"/>
      <c r="Z162" s="782"/>
      <c r="AA162" s="782"/>
      <c r="AB162" s="782"/>
      <c r="AC162" s="782"/>
      <c r="AD162" s="782"/>
      <c r="AE162" s="782"/>
      <c r="AF162" s="782"/>
      <c r="AG162" s="782"/>
      <c r="AH162" s="782"/>
    </row>
    <row r="163" spans="1:34" s="781" customFormat="1" ht="21" hidden="1" customHeight="1">
      <c r="A163" s="1325"/>
      <c r="B163" s="1325"/>
      <c r="C163" s="1373"/>
      <c r="D163" s="1329"/>
      <c r="E163" s="987"/>
      <c r="F163" s="865"/>
      <c r="G163" s="855"/>
      <c r="H163" s="809"/>
      <c r="I163" s="988"/>
      <c r="J163" s="829"/>
      <c r="K163" s="989"/>
      <c r="L163" s="1062"/>
      <c r="M163" s="1059"/>
      <c r="N163" s="1059"/>
      <c r="O163" s="1059"/>
      <c r="P163" s="1059"/>
      <c r="Q163" s="1334"/>
      <c r="R163" s="1334"/>
      <c r="S163" s="782"/>
      <c r="T163" s="782"/>
      <c r="U163" s="782"/>
      <c r="V163" s="782"/>
      <c r="W163" s="782"/>
      <c r="X163" s="782"/>
      <c r="Y163" s="782"/>
      <c r="Z163" s="782"/>
      <c r="AA163" s="782"/>
      <c r="AB163" s="782"/>
      <c r="AC163" s="782"/>
      <c r="AD163" s="782"/>
      <c r="AE163" s="782"/>
      <c r="AF163" s="782"/>
      <c r="AG163" s="782"/>
      <c r="AH163" s="782"/>
    </row>
    <row r="164" spans="1:34" s="781" customFormat="1" ht="21" hidden="1" customHeight="1">
      <c r="A164" s="1325"/>
      <c r="B164" s="1325"/>
      <c r="C164" s="1373"/>
      <c r="D164" s="1330"/>
      <c r="E164" s="990"/>
      <c r="F164" s="866"/>
      <c r="G164" s="856"/>
      <c r="H164" s="810"/>
      <c r="I164" s="991"/>
      <c r="J164" s="831"/>
      <c r="K164" s="992"/>
      <c r="L164" s="1060"/>
      <c r="M164" s="1061"/>
      <c r="N164" s="1061"/>
      <c r="O164" s="1061"/>
      <c r="P164" s="1061"/>
      <c r="Q164" s="1334"/>
      <c r="R164" s="1334"/>
      <c r="S164" s="782"/>
      <c r="T164" s="782"/>
      <c r="U164" s="782"/>
      <c r="V164" s="782"/>
      <c r="W164" s="782"/>
      <c r="X164" s="782"/>
      <c r="Y164" s="782"/>
      <c r="Z164" s="782"/>
      <c r="AA164" s="782"/>
      <c r="AB164" s="782"/>
      <c r="AC164" s="782"/>
      <c r="AD164" s="782"/>
      <c r="AE164" s="782"/>
      <c r="AF164" s="782"/>
      <c r="AG164" s="782"/>
      <c r="AH164" s="782"/>
    </row>
    <row r="165" spans="1:34" s="781" customFormat="1" ht="27" customHeight="1">
      <c r="A165" s="1325">
        <v>23</v>
      </c>
      <c r="B165" s="1325" t="s">
        <v>493</v>
      </c>
      <c r="C165" s="1373" t="s">
        <v>464</v>
      </c>
      <c r="D165" s="1337" t="s">
        <v>43</v>
      </c>
      <c r="E165" s="1182">
        <v>12</v>
      </c>
      <c r="F165" s="1187">
        <v>18</v>
      </c>
      <c r="G165" s="1213">
        <v>4</v>
      </c>
      <c r="H165" s="1214">
        <v>1</v>
      </c>
      <c r="I165" s="1215">
        <v>5</v>
      </c>
      <c r="J165" s="1216">
        <v>1</v>
      </c>
      <c r="K165" s="1217">
        <v>10</v>
      </c>
      <c r="L165" s="1218">
        <v>1</v>
      </c>
      <c r="M165" s="1190">
        <v>2</v>
      </c>
      <c r="N165" s="1190">
        <v>3</v>
      </c>
      <c r="O165" s="1190">
        <v>4</v>
      </c>
      <c r="P165" s="1190">
        <v>5</v>
      </c>
      <c r="Q165" s="1340" t="s">
        <v>511</v>
      </c>
      <c r="R165" s="1340" t="s">
        <v>506</v>
      </c>
    </row>
    <row r="166" spans="1:34" s="781" customFormat="1" ht="27" customHeight="1">
      <c r="A166" s="1325"/>
      <c r="B166" s="1325"/>
      <c r="C166" s="1373"/>
      <c r="D166" s="1329"/>
      <c r="E166" s="1219"/>
      <c r="F166" s="1220"/>
      <c r="G166" s="1221"/>
      <c r="H166" s="1222">
        <v>2</v>
      </c>
      <c r="I166" s="1223">
        <v>10</v>
      </c>
      <c r="J166" s="1224">
        <v>2</v>
      </c>
      <c r="K166" s="1225">
        <v>10</v>
      </c>
      <c r="L166" s="1191">
        <v>6</v>
      </c>
      <c r="M166" s="1192">
        <v>7</v>
      </c>
      <c r="N166" s="1192">
        <v>8</v>
      </c>
      <c r="O166" s="1192">
        <v>9</v>
      </c>
      <c r="P166" s="1192">
        <v>10</v>
      </c>
      <c r="Q166" s="1334"/>
      <c r="R166" s="1334"/>
    </row>
    <row r="167" spans="1:34" s="781" customFormat="1" ht="27" customHeight="1">
      <c r="A167" s="1325"/>
      <c r="B167" s="1325"/>
      <c r="C167" s="1373"/>
      <c r="D167" s="1329"/>
      <c r="E167" s="1219"/>
      <c r="F167" s="1220"/>
      <c r="G167" s="1221"/>
      <c r="H167" s="1222">
        <v>3</v>
      </c>
      <c r="I167" s="1223">
        <v>15</v>
      </c>
      <c r="J167" s="1224">
        <v>3</v>
      </c>
      <c r="K167" s="1225">
        <v>4</v>
      </c>
      <c r="L167" s="1191">
        <v>11</v>
      </c>
      <c r="M167" s="1192">
        <v>12</v>
      </c>
      <c r="N167" s="1192">
        <v>13</v>
      </c>
      <c r="O167" s="1192">
        <v>14</v>
      </c>
      <c r="P167" s="1192">
        <v>15</v>
      </c>
      <c r="Q167" s="1334"/>
      <c r="R167" s="1334"/>
    </row>
    <row r="168" spans="1:34" s="781" customFormat="1" ht="27" customHeight="1">
      <c r="A168" s="1325"/>
      <c r="B168" s="1325"/>
      <c r="C168" s="1373"/>
      <c r="D168" s="1330"/>
      <c r="E168" s="1226"/>
      <c r="F168" s="1227"/>
      <c r="G168" s="1228"/>
      <c r="H168" s="1229">
        <v>4</v>
      </c>
      <c r="I168" s="1193">
        <v>18</v>
      </c>
      <c r="J168" s="1230">
        <v>4</v>
      </c>
      <c r="K168" s="1231">
        <v>5</v>
      </c>
      <c r="L168" s="1188">
        <v>14</v>
      </c>
      <c r="M168" s="1189">
        <v>15</v>
      </c>
      <c r="N168" s="1189">
        <v>16</v>
      </c>
      <c r="O168" s="1189">
        <v>17</v>
      </c>
      <c r="P168" s="1189">
        <v>18</v>
      </c>
      <c r="Q168" s="1334"/>
      <c r="R168" s="1334"/>
    </row>
    <row r="169" spans="1:34" s="776" customFormat="1" ht="27" hidden="1" customHeight="1">
      <c r="A169" s="1325">
        <v>34</v>
      </c>
      <c r="B169" s="1325">
        <v>6</v>
      </c>
      <c r="C169" s="1373" t="s">
        <v>502</v>
      </c>
      <c r="D169" s="1337" t="s">
        <v>407</v>
      </c>
      <c r="E169" s="997"/>
      <c r="F169" s="910"/>
      <c r="G169" s="911"/>
      <c r="H169" s="907"/>
      <c r="I169" s="995"/>
      <c r="J169" s="966"/>
      <c r="K169" s="996"/>
      <c r="L169" s="1055"/>
      <c r="M169" s="1056"/>
      <c r="N169" s="1056"/>
      <c r="O169" s="1048"/>
      <c r="P169" s="1048"/>
      <c r="Q169" s="1340"/>
      <c r="R169" s="1340"/>
    </row>
    <row r="170" spans="1:34" s="776" customFormat="1" ht="27" hidden="1" customHeight="1">
      <c r="A170" s="1325"/>
      <c r="B170" s="1325"/>
      <c r="C170" s="1373"/>
      <c r="D170" s="1329"/>
      <c r="E170" s="987"/>
      <c r="F170" s="865"/>
      <c r="G170" s="857"/>
      <c r="H170" s="809"/>
      <c r="I170" s="988"/>
      <c r="J170" s="829"/>
      <c r="K170" s="989"/>
      <c r="L170" s="1057"/>
      <c r="M170" s="1058"/>
      <c r="N170" s="1059"/>
      <c r="O170" s="1059"/>
      <c r="P170" s="1059"/>
      <c r="Q170" s="1334"/>
      <c r="R170" s="1334"/>
    </row>
    <row r="171" spans="1:34" s="776" customFormat="1" ht="27" hidden="1" customHeight="1">
      <c r="A171" s="1325"/>
      <c r="B171" s="1325"/>
      <c r="C171" s="1373"/>
      <c r="D171" s="1329"/>
      <c r="E171" s="987"/>
      <c r="F171" s="865"/>
      <c r="G171" s="857"/>
      <c r="H171" s="809"/>
      <c r="I171" s="988"/>
      <c r="J171" s="829"/>
      <c r="K171" s="989"/>
      <c r="L171" s="1057"/>
      <c r="M171" s="1059"/>
      <c r="N171" s="1059"/>
      <c r="O171" s="1059"/>
      <c r="P171" s="1059"/>
      <c r="Q171" s="1334"/>
      <c r="R171" s="1334"/>
    </row>
    <row r="172" spans="1:34" s="776" customFormat="1" ht="27" hidden="1" customHeight="1">
      <c r="A172" s="1325"/>
      <c r="B172" s="1325"/>
      <c r="C172" s="1373"/>
      <c r="D172" s="1330"/>
      <c r="E172" s="990"/>
      <c r="F172" s="866"/>
      <c r="G172" s="858"/>
      <c r="H172" s="810"/>
      <c r="I172" s="991"/>
      <c r="J172" s="831"/>
      <c r="K172" s="992"/>
      <c r="L172" s="1067"/>
      <c r="M172" s="1068"/>
      <c r="N172" s="1068"/>
      <c r="O172" s="1068"/>
      <c r="P172" s="1068"/>
      <c r="Q172" s="1334"/>
      <c r="R172" s="1334"/>
    </row>
    <row r="173" spans="1:34" s="776" customFormat="1" ht="23.1" customHeight="1">
      <c r="A173" s="1325">
        <v>24</v>
      </c>
      <c r="B173" s="1325">
        <v>7</v>
      </c>
      <c r="C173" s="1373" t="s">
        <v>465</v>
      </c>
      <c r="D173" s="1337" t="s">
        <v>46</v>
      </c>
      <c r="E173" s="1098">
        <v>1</v>
      </c>
      <c r="F173" s="998">
        <v>1</v>
      </c>
      <c r="G173" s="999">
        <v>3</v>
      </c>
      <c r="H173" s="907">
        <v>1</v>
      </c>
      <c r="I173" s="1180">
        <v>0</v>
      </c>
      <c r="J173" s="966">
        <v>1</v>
      </c>
      <c r="K173" s="1181">
        <v>0</v>
      </c>
      <c r="L173" s="1155">
        <v>0</v>
      </c>
      <c r="M173" s="1156">
        <v>0</v>
      </c>
      <c r="N173" s="1156">
        <v>0</v>
      </c>
      <c r="O173" s="1156">
        <v>0</v>
      </c>
      <c r="P173" s="1156">
        <v>0</v>
      </c>
      <c r="Q173" s="1340" t="s">
        <v>511</v>
      </c>
      <c r="R173" s="1340" t="s">
        <v>506</v>
      </c>
    </row>
    <row r="174" spans="1:34" s="776" customFormat="1" ht="23.1" customHeight="1">
      <c r="A174" s="1325"/>
      <c r="B174" s="1325"/>
      <c r="C174" s="1373"/>
      <c r="D174" s="1329"/>
      <c r="E174" s="993"/>
      <c r="F174" s="867"/>
      <c r="G174" s="859"/>
      <c r="H174" s="809">
        <v>2</v>
      </c>
      <c r="I174" s="1151">
        <v>0</v>
      </c>
      <c r="J174" s="829">
        <v>2</v>
      </c>
      <c r="K174" s="1153">
        <v>0</v>
      </c>
      <c r="L174" s="1157">
        <v>0</v>
      </c>
      <c r="M174" s="1158">
        <v>0</v>
      </c>
      <c r="N174" s="1158">
        <v>0</v>
      </c>
      <c r="O174" s="1158">
        <v>0</v>
      </c>
      <c r="P174" s="1158">
        <v>0</v>
      </c>
      <c r="Q174" s="1334"/>
      <c r="R174" s="1334"/>
    </row>
    <row r="175" spans="1:34" s="776" customFormat="1" ht="23.1" customHeight="1">
      <c r="A175" s="1325"/>
      <c r="B175" s="1325"/>
      <c r="C175" s="1373"/>
      <c r="D175" s="1329"/>
      <c r="E175" s="993"/>
      <c r="F175" s="867"/>
      <c r="G175" s="859"/>
      <c r="H175" s="809">
        <v>3</v>
      </c>
      <c r="I175" s="988">
        <v>1</v>
      </c>
      <c r="J175" s="829">
        <v>3</v>
      </c>
      <c r="K175" s="989">
        <v>3</v>
      </c>
      <c r="L175" s="1157">
        <v>0</v>
      </c>
      <c r="M175" s="1158">
        <v>0</v>
      </c>
      <c r="N175" s="1158">
        <v>0</v>
      </c>
      <c r="O175" s="1158">
        <v>0</v>
      </c>
      <c r="P175" s="1059">
        <v>1</v>
      </c>
      <c r="Q175" s="1334"/>
      <c r="R175" s="1334"/>
    </row>
    <row r="176" spans="1:34" s="776" customFormat="1" ht="23.1" customHeight="1">
      <c r="A176" s="1325"/>
      <c r="B176" s="1325"/>
      <c r="C176" s="1373"/>
      <c r="D176" s="1330"/>
      <c r="E176" s="994"/>
      <c r="F176" s="868"/>
      <c r="G176" s="860"/>
      <c r="H176" s="810">
        <v>4</v>
      </c>
      <c r="I176" s="1171">
        <v>0</v>
      </c>
      <c r="J176" s="831">
        <v>4</v>
      </c>
      <c r="K176" s="1172">
        <v>0</v>
      </c>
      <c r="L176" s="1173">
        <v>0</v>
      </c>
      <c r="M176" s="1174">
        <v>0</v>
      </c>
      <c r="N176" s="1174">
        <v>0</v>
      </c>
      <c r="O176" s="1174">
        <v>0</v>
      </c>
      <c r="P176" s="1174">
        <v>0</v>
      </c>
      <c r="Q176" s="1334"/>
      <c r="R176" s="1334"/>
    </row>
    <row r="177" spans="1:18" s="776" customFormat="1" ht="23.1" hidden="1" customHeight="1">
      <c r="A177" s="1325">
        <v>36</v>
      </c>
      <c r="B177" s="1325">
        <v>8</v>
      </c>
      <c r="C177" s="1373" t="s">
        <v>466</v>
      </c>
      <c r="D177" s="1337" t="s">
        <v>48</v>
      </c>
      <c r="E177" s="878"/>
      <c r="F177" s="998"/>
      <c r="G177" s="999"/>
      <c r="H177" s="907"/>
      <c r="I177" s="1000"/>
      <c r="J177" s="966"/>
      <c r="K177" s="1001"/>
      <c r="L177" s="1055"/>
      <c r="M177" s="1056"/>
      <c r="N177" s="1056"/>
      <c r="O177" s="1056"/>
      <c r="P177" s="1056"/>
      <c r="Q177" s="1340"/>
      <c r="R177" s="1340"/>
    </row>
    <row r="178" spans="1:18" s="776" customFormat="1" ht="23.1" hidden="1" customHeight="1">
      <c r="A178" s="1325"/>
      <c r="B178" s="1325"/>
      <c r="C178" s="1373"/>
      <c r="D178" s="1329"/>
      <c r="E178" s="987"/>
      <c r="F178" s="865"/>
      <c r="G178" s="857"/>
      <c r="H178" s="809"/>
      <c r="I178" s="988"/>
      <c r="J178" s="829"/>
      <c r="K178" s="989"/>
      <c r="L178" s="1057"/>
      <c r="M178" s="1058"/>
      <c r="N178" s="1059"/>
      <c r="O178" s="1058"/>
      <c r="P178" s="1059"/>
      <c r="Q178" s="1334"/>
      <c r="R178" s="1334"/>
    </row>
    <row r="179" spans="1:18" s="776" customFormat="1" ht="23.1" hidden="1" customHeight="1">
      <c r="A179" s="1325"/>
      <c r="B179" s="1325"/>
      <c r="C179" s="1373"/>
      <c r="D179" s="1329"/>
      <c r="E179" s="987"/>
      <c r="F179" s="865"/>
      <c r="G179" s="857"/>
      <c r="H179" s="809"/>
      <c r="I179" s="1002"/>
      <c r="J179" s="829"/>
      <c r="K179" s="1003"/>
      <c r="L179" s="1057"/>
      <c r="M179" s="1058"/>
      <c r="N179" s="1058"/>
      <c r="O179" s="1058"/>
      <c r="P179" s="1058"/>
      <c r="Q179" s="1334"/>
      <c r="R179" s="1334"/>
    </row>
    <row r="180" spans="1:18" s="776" customFormat="1" ht="23.1" hidden="1" customHeight="1">
      <c r="A180" s="1325"/>
      <c r="B180" s="1325"/>
      <c r="C180" s="1373"/>
      <c r="D180" s="1330"/>
      <c r="E180" s="990"/>
      <c r="F180" s="866"/>
      <c r="G180" s="858"/>
      <c r="H180" s="810"/>
      <c r="I180" s="991"/>
      <c r="J180" s="831"/>
      <c r="K180" s="992"/>
      <c r="L180" s="1067"/>
      <c r="M180" s="1068"/>
      <c r="N180" s="1068"/>
      <c r="O180" s="1068"/>
      <c r="P180" s="1068"/>
      <c r="Q180" s="1334"/>
      <c r="R180" s="1334"/>
    </row>
    <row r="181" spans="1:18" s="775" customFormat="1" ht="54" customHeight="1" thickBot="1">
      <c r="A181" s="1321" t="s">
        <v>427</v>
      </c>
      <c r="B181" s="1322"/>
      <c r="C181" s="1323"/>
      <c r="D181" s="785"/>
      <c r="E181" s="817"/>
      <c r="F181" s="816"/>
      <c r="G181" s="813"/>
      <c r="H181" s="806"/>
      <c r="I181" s="822"/>
      <c r="J181" s="823"/>
      <c r="K181" s="820"/>
      <c r="L181" s="838"/>
      <c r="M181" s="839"/>
      <c r="N181" s="839"/>
      <c r="O181" s="840"/>
      <c r="P181" s="841"/>
      <c r="Q181" s="912"/>
      <c r="R181" s="912"/>
    </row>
    <row r="182" spans="1:18" s="775" customFormat="1" ht="24" thickTop="1">
      <c r="A182" s="796"/>
      <c r="B182" s="796"/>
      <c r="C182" s="796"/>
      <c r="D182" s="799"/>
      <c r="E182" s="818"/>
      <c r="F182" s="807"/>
      <c r="G182" s="814">
        <v>20</v>
      </c>
      <c r="H182" s="811"/>
      <c r="I182" s="824"/>
      <c r="J182" s="825">
        <v>1</v>
      </c>
      <c r="K182" s="821">
        <f>K186+K190+K194+K198+K202+K206+K210+K214+K218+K222+K226+K230</f>
        <v>20</v>
      </c>
      <c r="L182" s="803"/>
      <c r="M182" s="797"/>
      <c r="N182" s="797"/>
      <c r="O182" s="797"/>
      <c r="P182" s="798"/>
      <c r="Q182" s="913"/>
      <c r="R182" s="913"/>
    </row>
    <row r="183" spans="1:18" s="775" customFormat="1" ht="23.25">
      <c r="A183" s="793"/>
      <c r="B183" s="793"/>
      <c r="C183" s="793"/>
      <c r="D183" s="800"/>
      <c r="E183" s="819"/>
      <c r="F183" s="808"/>
      <c r="G183" s="815"/>
      <c r="H183" s="812"/>
      <c r="I183" s="826"/>
      <c r="J183" s="827">
        <v>2</v>
      </c>
      <c r="K183" s="821">
        <f>K187+K191+K195+K199+K203+K207+K211+K215+K219+K223+K227+K231</f>
        <v>20</v>
      </c>
      <c r="L183" s="804"/>
      <c r="M183" s="794"/>
      <c r="N183" s="794"/>
      <c r="O183" s="794"/>
      <c r="P183" s="795"/>
      <c r="Q183" s="914"/>
      <c r="R183" s="914"/>
    </row>
    <row r="184" spans="1:18" s="775" customFormat="1" ht="23.25">
      <c r="A184" s="793"/>
      <c r="B184" s="793"/>
      <c r="C184" s="793"/>
      <c r="D184" s="800"/>
      <c r="E184" s="819"/>
      <c r="F184" s="808"/>
      <c r="G184" s="815"/>
      <c r="H184" s="812"/>
      <c r="I184" s="826"/>
      <c r="J184" s="827">
        <v>3</v>
      </c>
      <c r="K184" s="821">
        <f>K188+K192+K196+K200+K204+K208+K212+K216+K220+K224+K228+K232</f>
        <v>20</v>
      </c>
      <c r="L184" s="804"/>
      <c r="M184" s="794"/>
      <c r="N184" s="794"/>
      <c r="O184" s="794"/>
      <c r="P184" s="795"/>
      <c r="Q184" s="914"/>
      <c r="R184" s="914"/>
    </row>
    <row r="185" spans="1:18" s="775" customFormat="1" ht="24" thickBot="1">
      <c r="A185" s="887"/>
      <c r="B185" s="887"/>
      <c r="C185" s="887"/>
      <c r="D185" s="888"/>
      <c r="E185" s="889"/>
      <c r="F185" s="890"/>
      <c r="G185" s="891"/>
      <c r="H185" s="892"/>
      <c r="I185" s="893"/>
      <c r="J185" s="894">
        <v>4</v>
      </c>
      <c r="K185" s="895">
        <f>K189+K193+K197+K201+K205+K209+K213+K217+K221+K225+K229+K233</f>
        <v>20</v>
      </c>
      <c r="L185" s="896"/>
      <c r="M185" s="897"/>
      <c r="N185" s="897"/>
      <c r="O185" s="897"/>
      <c r="P185" s="898"/>
      <c r="Q185" s="915"/>
      <c r="R185" s="915"/>
    </row>
    <row r="186" spans="1:18" s="781" customFormat="1" ht="21.75" hidden="1" customHeight="1" thickTop="1">
      <c r="A186" s="1324">
        <v>37</v>
      </c>
      <c r="B186" s="1324" t="s">
        <v>467</v>
      </c>
      <c r="C186" s="1328" t="s">
        <v>468</v>
      </c>
      <c r="D186" s="1329" t="s">
        <v>51</v>
      </c>
      <c r="E186" s="984"/>
      <c r="F186" s="885"/>
      <c r="G186" s="886"/>
      <c r="H186" s="809"/>
      <c r="I186" s="985"/>
      <c r="J186" s="904"/>
      <c r="K186" s="986"/>
      <c r="L186" s="805"/>
      <c r="M186" s="801"/>
      <c r="N186" s="801"/>
      <c r="O186" s="1048"/>
      <c r="P186" s="1048"/>
      <c r="Q186" s="1338"/>
      <c r="R186" s="1334"/>
    </row>
    <row r="187" spans="1:18" s="781" customFormat="1" ht="21.75" hidden="1" thickTop="1">
      <c r="A187" s="1325"/>
      <c r="B187" s="1325"/>
      <c r="C187" s="1373"/>
      <c r="D187" s="1329"/>
      <c r="E187" s="861"/>
      <c r="F187" s="865"/>
      <c r="G187" s="851"/>
      <c r="H187" s="809"/>
      <c r="I187" s="828"/>
      <c r="J187" s="829"/>
      <c r="K187" s="828"/>
      <c r="L187" s="805"/>
      <c r="M187" s="801"/>
      <c r="N187" s="801"/>
      <c r="O187" s="801"/>
      <c r="P187" s="801"/>
      <c r="Q187" s="1332"/>
      <c r="R187" s="1334"/>
    </row>
    <row r="188" spans="1:18" s="781" customFormat="1" ht="21.75" hidden="1" thickTop="1">
      <c r="A188" s="1325"/>
      <c r="B188" s="1325"/>
      <c r="C188" s="1373"/>
      <c r="D188" s="1329"/>
      <c r="E188" s="861"/>
      <c r="F188" s="865"/>
      <c r="G188" s="851"/>
      <c r="H188" s="809"/>
      <c r="I188" s="828"/>
      <c r="J188" s="829"/>
      <c r="K188" s="828"/>
      <c r="L188" s="805"/>
      <c r="M188" s="801"/>
      <c r="N188" s="801"/>
      <c r="O188" s="801"/>
      <c r="P188" s="801"/>
      <c r="Q188" s="1332"/>
      <c r="R188" s="1334"/>
    </row>
    <row r="189" spans="1:18" s="781" customFormat="1" ht="21.75" hidden="1" thickTop="1">
      <c r="A189" s="1325"/>
      <c r="B189" s="1325"/>
      <c r="C189" s="1373"/>
      <c r="D189" s="1330"/>
      <c r="E189" s="862"/>
      <c r="F189" s="866"/>
      <c r="G189" s="852"/>
      <c r="H189" s="810"/>
      <c r="I189" s="830"/>
      <c r="J189" s="831"/>
      <c r="K189" s="830"/>
      <c r="L189" s="836"/>
      <c r="M189" s="837"/>
      <c r="N189" s="837"/>
      <c r="O189" s="837"/>
      <c r="P189" s="837"/>
      <c r="Q189" s="1332"/>
      <c r="R189" s="1334"/>
    </row>
    <row r="190" spans="1:18" s="781" customFormat="1" ht="21" customHeight="1" thickTop="1">
      <c r="A190" s="1325">
        <v>25</v>
      </c>
      <c r="B190" s="1325">
        <v>2</v>
      </c>
      <c r="C190" s="1373" t="s">
        <v>411</v>
      </c>
      <c r="D190" s="1337" t="s">
        <v>2</v>
      </c>
      <c r="E190" s="872">
        <v>9.43</v>
      </c>
      <c r="F190" s="882">
        <v>15</v>
      </c>
      <c r="G190" s="879">
        <v>4</v>
      </c>
      <c r="H190" s="809">
        <v>1</v>
      </c>
      <c r="I190" s="985">
        <v>3</v>
      </c>
      <c r="J190" s="904">
        <v>1</v>
      </c>
      <c r="K190" s="986">
        <v>5</v>
      </c>
      <c r="L190" s="1155">
        <v>0</v>
      </c>
      <c r="M190" s="1156">
        <v>0</v>
      </c>
      <c r="N190" s="1048">
        <v>1</v>
      </c>
      <c r="O190" s="1048">
        <v>2</v>
      </c>
      <c r="P190" s="1048">
        <v>3</v>
      </c>
      <c r="Q190" s="1338" t="s">
        <v>511</v>
      </c>
      <c r="R190" s="1340" t="s">
        <v>506</v>
      </c>
    </row>
    <row r="191" spans="1:18" s="781" customFormat="1">
      <c r="A191" s="1325"/>
      <c r="B191" s="1325"/>
      <c r="C191" s="1373"/>
      <c r="D191" s="1329"/>
      <c r="E191" s="863"/>
      <c r="F191" s="867"/>
      <c r="G191" s="853"/>
      <c r="H191" s="809">
        <v>2</v>
      </c>
      <c r="I191" s="828">
        <v>7</v>
      </c>
      <c r="J191" s="829">
        <v>2</v>
      </c>
      <c r="K191" s="828">
        <v>5</v>
      </c>
      <c r="L191" s="805">
        <v>3</v>
      </c>
      <c r="M191" s="801">
        <v>4</v>
      </c>
      <c r="N191" s="801">
        <v>5</v>
      </c>
      <c r="O191" s="801">
        <v>6</v>
      </c>
      <c r="P191" s="801">
        <v>7</v>
      </c>
      <c r="Q191" s="1332"/>
      <c r="R191" s="1334"/>
    </row>
    <row r="192" spans="1:18" s="781" customFormat="1">
      <c r="A192" s="1325"/>
      <c r="B192" s="1325"/>
      <c r="C192" s="1373"/>
      <c r="D192" s="1329"/>
      <c r="E192" s="863"/>
      <c r="F192" s="867"/>
      <c r="G192" s="853"/>
      <c r="H192" s="809">
        <v>3</v>
      </c>
      <c r="I192" s="828">
        <v>11</v>
      </c>
      <c r="J192" s="829">
        <v>3</v>
      </c>
      <c r="K192" s="828">
        <v>4</v>
      </c>
      <c r="L192" s="805">
        <v>7</v>
      </c>
      <c r="M192" s="801">
        <v>8</v>
      </c>
      <c r="N192" s="801">
        <v>9</v>
      </c>
      <c r="O192" s="801">
        <v>10</v>
      </c>
      <c r="P192" s="801">
        <v>11</v>
      </c>
      <c r="Q192" s="1332"/>
      <c r="R192" s="1334"/>
    </row>
    <row r="193" spans="1:34" s="781" customFormat="1">
      <c r="A193" s="1325"/>
      <c r="B193" s="1325"/>
      <c r="C193" s="1373"/>
      <c r="D193" s="1330"/>
      <c r="E193" s="864"/>
      <c r="F193" s="868"/>
      <c r="G193" s="854"/>
      <c r="H193" s="810">
        <v>4</v>
      </c>
      <c r="I193" s="830">
        <v>15</v>
      </c>
      <c r="J193" s="831">
        <v>4</v>
      </c>
      <c r="K193" s="830">
        <v>5</v>
      </c>
      <c r="L193" s="836">
        <v>11</v>
      </c>
      <c r="M193" s="837">
        <v>12</v>
      </c>
      <c r="N193" s="837">
        <v>13</v>
      </c>
      <c r="O193" s="837">
        <v>14</v>
      </c>
      <c r="P193" s="837">
        <v>15</v>
      </c>
      <c r="Q193" s="1332"/>
      <c r="R193" s="1334"/>
    </row>
    <row r="194" spans="1:34" s="781" customFormat="1" ht="21" customHeight="1">
      <c r="A194" s="1325">
        <v>26</v>
      </c>
      <c r="B194" s="1325">
        <v>3</v>
      </c>
      <c r="C194" s="1373" t="s">
        <v>408</v>
      </c>
      <c r="D194" s="1337" t="s">
        <v>2</v>
      </c>
      <c r="E194" s="1183">
        <v>79.2</v>
      </c>
      <c r="F194" s="882">
        <v>95</v>
      </c>
      <c r="G194" s="879">
        <v>4</v>
      </c>
      <c r="H194" s="809">
        <v>1</v>
      </c>
      <c r="I194" s="985">
        <v>20</v>
      </c>
      <c r="J194" s="904">
        <v>1</v>
      </c>
      <c r="K194" s="986">
        <v>5</v>
      </c>
      <c r="L194" s="1049">
        <v>4</v>
      </c>
      <c r="M194" s="1048">
        <v>8</v>
      </c>
      <c r="N194" s="1048">
        <v>12</v>
      </c>
      <c r="O194" s="1048">
        <v>16</v>
      </c>
      <c r="P194" s="1048">
        <v>20</v>
      </c>
      <c r="Q194" s="1338" t="s">
        <v>507</v>
      </c>
      <c r="R194" s="1340" t="s">
        <v>506</v>
      </c>
    </row>
    <row r="195" spans="1:34" s="781" customFormat="1">
      <c r="A195" s="1325"/>
      <c r="B195" s="1325"/>
      <c r="C195" s="1373"/>
      <c r="D195" s="1329"/>
      <c r="E195" s="861"/>
      <c r="F195" s="865"/>
      <c r="G195" s="851"/>
      <c r="H195" s="809">
        <v>2</v>
      </c>
      <c r="I195" s="828">
        <v>40</v>
      </c>
      <c r="J195" s="829">
        <v>2</v>
      </c>
      <c r="K195" s="828">
        <v>5</v>
      </c>
      <c r="L195" s="805">
        <v>24</v>
      </c>
      <c r="M195" s="801">
        <v>28</v>
      </c>
      <c r="N195" s="801">
        <v>32</v>
      </c>
      <c r="O195" s="801">
        <v>36</v>
      </c>
      <c r="P195" s="801">
        <v>40</v>
      </c>
      <c r="Q195" s="1332"/>
      <c r="R195" s="1334"/>
    </row>
    <row r="196" spans="1:34" s="781" customFormat="1">
      <c r="A196" s="1325"/>
      <c r="B196" s="1325"/>
      <c r="C196" s="1373"/>
      <c r="D196" s="1329"/>
      <c r="E196" s="861"/>
      <c r="F196" s="865"/>
      <c r="G196" s="851"/>
      <c r="H196" s="809">
        <v>3</v>
      </c>
      <c r="I196" s="828">
        <v>60</v>
      </c>
      <c r="J196" s="829">
        <v>3</v>
      </c>
      <c r="K196" s="828">
        <v>4</v>
      </c>
      <c r="L196" s="805">
        <v>44</v>
      </c>
      <c r="M196" s="801">
        <v>48</v>
      </c>
      <c r="N196" s="801">
        <v>52</v>
      </c>
      <c r="O196" s="801">
        <v>56</v>
      </c>
      <c r="P196" s="801">
        <v>60</v>
      </c>
      <c r="Q196" s="1332"/>
      <c r="R196" s="1334"/>
    </row>
    <row r="197" spans="1:34" s="781" customFormat="1">
      <c r="A197" s="1325"/>
      <c r="B197" s="1325"/>
      <c r="C197" s="1373"/>
      <c r="D197" s="1330"/>
      <c r="E197" s="862"/>
      <c r="F197" s="866"/>
      <c r="G197" s="852"/>
      <c r="H197" s="810">
        <v>4</v>
      </c>
      <c r="I197" s="830">
        <v>95</v>
      </c>
      <c r="J197" s="831">
        <v>4</v>
      </c>
      <c r="K197" s="830">
        <v>5</v>
      </c>
      <c r="L197" s="836">
        <v>79</v>
      </c>
      <c r="M197" s="837">
        <v>83</v>
      </c>
      <c r="N197" s="837">
        <v>87</v>
      </c>
      <c r="O197" s="837">
        <v>91</v>
      </c>
      <c r="P197" s="837">
        <v>95</v>
      </c>
      <c r="Q197" s="1332"/>
      <c r="R197" s="1334"/>
    </row>
    <row r="198" spans="1:34" s="781" customFormat="1" ht="21" hidden="1" customHeight="1">
      <c r="A198" s="1325">
        <v>40</v>
      </c>
      <c r="B198" s="1325">
        <v>4</v>
      </c>
      <c r="C198" s="1373" t="s">
        <v>409</v>
      </c>
      <c r="D198" s="1337" t="s">
        <v>2</v>
      </c>
      <c r="E198" s="872"/>
      <c r="F198" s="882"/>
      <c r="G198" s="879"/>
      <c r="H198" s="809"/>
      <c r="I198" s="985"/>
      <c r="J198" s="904"/>
      <c r="K198" s="986"/>
      <c r="L198" s="1049"/>
      <c r="M198" s="1048"/>
      <c r="N198" s="1048"/>
      <c r="O198" s="1048"/>
      <c r="P198" s="1048"/>
      <c r="Q198" s="1338"/>
      <c r="R198" s="1334"/>
      <c r="S198" s="782"/>
      <c r="T198" s="782"/>
      <c r="U198" s="782"/>
      <c r="V198" s="782"/>
      <c r="W198" s="782"/>
      <c r="X198" s="782"/>
      <c r="Y198" s="782"/>
      <c r="Z198" s="782"/>
      <c r="AA198" s="782"/>
      <c r="AB198" s="782"/>
      <c r="AC198" s="782"/>
      <c r="AD198" s="782"/>
      <c r="AE198" s="782"/>
      <c r="AF198" s="782"/>
      <c r="AG198" s="782"/>
      <c r="AH198" s="782"/>
    </row>
    <row r="199" spans="1:34" s="781" customFormat="1" hidden="1">
      <c r="A199" s="1325"/>
      <c r="B199" s="1325"/>
      <c r="C199" s="1373"/>
      <c r="D199" s="1329"/>
      <c r="E199" s="861"/>
      <c r="F199" s="865"/>
      <c r="G199" s="855"/>
      <c r="H199" s="809"/>
      <c r="I199" s="828"/>
      <c r="J199" s="829"/>
      <c r="K199" s="828"/>
      <c r="L199" s="805"/>
      <c r="M199" s="801"/>
      <c r="N199" s="801"/>
      <c r="O199" s="801"/>
      <c r="P199" s="801"/>
      <c r="Q199" s="1332"/>
      <c r="R199" s="1334"/>
      <c r="S199" s="782"/>
      <c r="T199" s="782"/>
      <c r="U199" s="782"/>
      <c r="V199" s="782"/>
      <c r="W199" s="782"/>
      <c r="X199" s="782"/>
      <c r="Y199" s="782"/>
      <c r="Z199" s="782"/>
      <c r="AA199" s="782"/>
      <c r="AB199" s="782"/>
      <c r="AC199" s="782"/>
      <c r="AD199" s="782"/>
      <c r="AE199" s="782"/>
      <c r="AF199" s="782"/>
      <c r="AG199" s="782"/>
      <c r="AH199" s="782"/>
    </row>
    <row r="200" spans="1:34" s="781" customFormat="1" hidden="1">
      <c r="A200" s="1325"/>
      <c r="B200" s="1325"/>
      <c r="C200" s="1373"/>
      <c r="D200" s="1329"/>
      <c r="E200" s="861"/>
      <c r="F200" s="865"/>
      <c r="G200" s="855"/>
      <c r="H200" s="809"/>
      <c r="I200" s="828"/>
      <c r="J200" s="829"/>
      <c r="K200" s="828"/>
      <c r="L200" s="805"/>
      <c r="M200" s="801"/>
      <c r="N200" s="801"/>
      <c r="O200" s="801"/>
      <c r="P200" s="801"/>
      <c r="Q200" s="1332"/>
      <c r="R200" s="1334"/>
      <c r="S200" s="782"/>
      <c r="T200" s="782"/>
      <c r="U200" s="782"/>
      <c r="V200" s="782"/>
      <c r="W200" s="782"/>
      <c r="X200" s="782"/>
      <c r="Y200" s="782"/>
      <c r="Z200" s="782"/>
      <c r="AA200" s="782"/>
      <c r="AB200" s="782"/>
      <c r="AC200" s="782"/>
      <c r="AD200" s="782"/>
      <c r="AE200" s="782"/>
      <c r="AF200" s="782"/>
      <c r="AG200" s="782"/>
      <c r="AH200" s="782"/>
    </row>
    <row r="201" spans="1:34" s="781" customFormat="1" hidden="1">
      <c r="A201" s="1325"/>
      <c r="B201" s="1325"/>
      <c r="C201" s="1373"/>
      <c r="D201" s="1330"/>
      <c r="E201" s="862"/>
      <c r="F201" s="866"/>
      <c r="G201" s="856"/>
      <c r="H201" s="810"/>
      <c r="I201" s="830"/>
      <c r="J201" s="831"/>
      <c r="K201" s="830"/>
      <c r="L201" s="836"/>
      <c r="M201" s="837"/>
      <c r="N201" s="837"/>
      <c r="O201" s="837"/>
      <c r="P201" s="837"/>
      <c r="Q201" s="1332"/>
      <c r="R201" s="1334"/>
      <c r="S201" s="782"/>
      <c r="T201" s="782"/>
      <c r="U201" s="782"/>
      <c r="V201" s="782"/>
      <c r="W201" s="782"/>
      <c r="X201" s="782"/>
      <c r="Y201" s="782"/>
      <c r="Z201" s="782"/>
      <c r="AA201" s="782"/>
      <c r="AB201" s="782"/>
      <c r="AC201" s="782"/>
      <c r="AD201" s="782"/>
      <c r="AE201" s="782"/>
      <c r="AF201" s="782"/>
      <c r="AG201" s="782"/>
      <c r="AH201" s="782"/>
    </row>
    <row r="202" spans="1:34" s="781" customFormat="1" ht="21" customHeight="1">
      <c r="A202" s="1325">
        <v>27</v>
      </c>
      <c r="B202" s="1325" t="s">
        <v>469</v>
      </c>
      <c r="C202" s="1373" t="s">
        <v>470</v>
      </c>
      <c r="D202" s="1337" t="s">
        <v>51</v>
      </c>
      <c r="E202" s="884"/>
      <c r="F202" s="883">
        <v>5</v>
      </c>
      <c r="G202" s="880">
        <v>4</v>
      </c>
      <c r="H202" s="809">
        <v>1</v>
      </c>
      <c r="I202" s="985">
        <v>1</v>
      </c>
      <c r="J202" s="904">
        <v>1</v>
      </c>
      <c r="K202" s="986">
        <v>5</v>
      </c>
      <c r="L202" s="1163">
        <v>0</v>
      </c>
      <c r="M202" s="1164">
        <v>0</v>
      </c>
      <c r="N202" s="1164">
        <v>0</v>
      </c>
      <c r="O202" s="1156">
        <v>0</v>
      </c>
      <c r="P202" s="1048">
        <v>1</v>
      </c>
      <c r="Q202" s="1338" t="s">
        <v>507</v>
      </c>
      <c r="R202" s="1340" t="s">
        <v>506</v>
      </c>
    </row>
    <row r="203" spans="1:34" s="781" customFormat="1">
      <c r="A203" s="1325"/>
      <c r="B203" s="1325"/>
      <c r="C203" s="1373"/>
      <c r="D203" s="1329"/>
      <c r="E203" s="861"/>
      <c r="F203" s="865"/>
      <c r="G203" s="857"/>
      <c r="H203" s="809">
        <v>2</v>
      </c>
      <c r="I203" s="828">
        <v>2</v>
      </c>
      <c r="J203" s="829">
        <v>2</v>
      </c>
      <c r="K203" s="828">
        <v>5</v>
      </c>
      <c r="L203" s="1141">
        <v>0</v>
      </c>
      <c r="M203" s="1142">
        <v>0</v>
      </c>
      <c r="N203" s="1142">
        <v>0</v>
      </c>
      <c r="O203" s="801">
        <v>1</v>
      </c>
      <c r="P203" s="801">
        <v>2</v>
      </c>
      <c r="Q203" s="1332"/>
      <c r="R203" s="1334"/>
    </row>
    <row r="204" spans="1:34" s="781" customFormat="1">
      <c r="A204" s="1325"/>
      <c r="B204" s="1325"/>
      <c r="C204" s="1373"/>
      <c r="D204" s="1329"/>
      <c r="E204" s="861"/>
      <c r="F204" s="865"/>
      <c r="G204" s="857"/>
      <c r="H204" s="809">
        <v>3</v>
      </c>
      <c r="I204" s="828">
        <v>3</v>
      </c>
      <c r="J204" s="829">
        <v>3</v>
      </c>
      <c r="K204" s="828">
        <v>4</v>
      </c>
      <c r="L204" s="1141">
        <v>0</v>
      </c>
      <c r="M204" s="1142">
        <v>0</v>
      </c>
      <c r="N204" s="801">
        <v>1</v>
      </c>
      <c r="O204" s="801">
        <v>2</v>
      </c>
      <c r="P204" s="801">
        <v>3</v>
      </c>
      <c r="Q204" s="1332"/>
      <c r="R204" s="1334"/>
    </row>
    <row r="205" spans="1:34" s="781" customFormat="1">
      <c r="A205" s="1325"/>
      <c r="B205" s="1325"/>
      <c r="C205" s="1373"/>
      <c r="D205" s="1330"/>
      <c r="E205" s="862"/>
      <c r="F205" s="866"/>
      <c r="G205" s="858"/>
      <c r="H205" s="810">
        <v>4</v>
      </c>
      <c r="I205" s="830">
        <v>5</v>
      </c>
      <c r="J205" s="831">
        <v>4</v>
      </c>
      <c r="K205" s="830">
        <v>5</v>
      </c>
      <c r="L205" s="836">
        <v>1</v>
      </c>
      <c r="M205" s="837">
        <v>2</v>
      </c>
      <c r="N205" s="837">
        <v>3</v>
      </c>
      <c r="O205" s="837">
        <v>4</v>
      </c>
      <c r="P205" s="837">
        <v>5</v>
      </c>
      <c r="Q205" s="1332"/>
      <c r="R205" s="1334"/>
    </row>
    <row r="206" spans="1:34" s="776" customFormat="1" ht="21" hidden="1" customHeight="1">
      <c r="A206" s="1325">
        <v>42</v>
      </c>
      <c r="B206" s="1325" t="s">
        <v>471</v>
      </c>
      <c r="C206" s="1373" t="s">
        <v>472</v>
      </c>
      <c r="D206" s="1337" t="s">
        <v>51</v>
      </c>
      <c r="E206" s="1004"/>
      <c r="F206" s="902"/>
      <c r="G206" s="903"/>
      <c r="H206" s="907"/>
      <c r="I206" s="995"/>
      <c r="J206" s="908"/>
      <c r="K206" s="996"/>
      <c r="L206" s="1050"/>
      <c r="M206" s="1051"/>
      <c r="N206" s="1051"/>
      <c r="O206" s="1048"/>
      <c r="P206" s="1048"/>
      <c r="Q206" s="1338"/>
      <c r="R206" s="1340"/>
    </row>
    <row r="207" spans="1:34" s="776" customFormat="1" hidden="1">
      <c r="A207" s="1325"/>
      <c r="B207" s="1325"/>
      <c r="C207" s="1373"/>
      <c r="D207" s="1329"/>
      <c r="E207" s="861"/>
      <c r="F207" s="865"/>
      <c r="G207" s="857"/>
      <c r="H207" s="809"/>
      <c r="I207" s="828"/>
      <c r="J207" s="829"/>
      <c r="K207" s="828"/>
      <c r="L207" s="805"/>
      <c r="M207" s="801"/>
      <c r="N207" s="801"/>
      <c r="O207" s="801"/>
      <c r="P207" s="801"/>
      <c r="Q207" s="1332"/>
      <c r="R207" s="1334"/>
    </row>
    <row r="208" spans="1:34" s="776" customFormat="1" hidden="1">
      <c r="A208" s="1325"/>
      <c r="B208" s="1325"/>
      <c r="C208" s="1373"/>
      <c r="D208" s="1329"/>
      <c r="E208" s="861"/>
      <c r="F208" s="865"/>
      <c r="G208" s="857"/>
      <c r="H208" s="809"/>
      <c r="I208" s="828"/>
      <c r="J208" s="829"/>
      <c r="K208" s="828"/>
      <c r="L208" s="805"/>
      <c r="M208" s="801"/>
      <c r="N208" s="801"/>
      <c r="O208" s="801"/>
      <c r="P208" s="801"/>
      <c r="Q208" s="1332"/>
      <c r="R208" s="1334"/>
    </row>
    <row r="209" spans="1:18" s="776" customFormat="1" hidden="1">
      <c r="A209" s="1325"/>
      <c r="B209" s="1325"/>
      <c r="C209" s="1373"/>
      <c r="D209" s="1330"/>
      <c r="E209" s="862"/>
      <c r="F209" s="866"/>
      <c r="G209" s="858"/>
      <c r="H209" s="810"/>
      <c r="I209" s="830"/>
      <c r="J209" s="831"/>
      <c r="K209" s="830"/>
      <c r="L209" s="1072"/>
      <c r="M209" s="1073"/>
      <c r="N209" s="1073"/>
      <c r="O209" s="1073"/>
      <c r="P209" s="1073"/>
      <c r="Q209" s="1332"/>
      <c r="R209" s="1334"/>
    </row>
    <row r="210" spans="1:18" s="776" customFormat="1" ht="50.1" hidden="1" customHeight="1">
      <c r="A210" s="1325">
        <v>43</v>
      </c>
      <c r="B210" s="1325" t="s">
        <v>473</v>
      </c>
      <c r="C210" s="1373" t="s">
        <v>474</v>
      </c>
      <c r="D210" s="1337" t="s">
        <v>51</v>
      </c>
      <c r="E210" s="1004"/>
      <c r="F210" s="902"/>
      <c r="G210" s="903"/>
      <c r="H210" s="907"/>
      <c r="I210" s="995"/>
      <c r="J210" s="908"/>
      <c r="K210" s="996"/>
      <c r="L210" s="1050"/>
      <c r="M210" s="1051"/>
      <c r="N210" s="1051"/>
      <c r="O210" s="1048"/>
      <c r="P210" s="1048"/>
      <c r="Q210" s="1338"/>
      <c r="R210" s="1340"/>
    </row>
    <row r="211" spans="1:18" s="776" customFormat="1" ht="50.1" hidden="1" customHeight="1">
      <c r="A211" s="1325"/>
      <c r="B211" s="1325"/>
      <c r="C211" s="1373"/>
      <c r="D211" s="1329"/>
      <c r="E211" s="863"/>
      <c r="F211" s="867"/>
      <c r="G211" s="859"/>
      <c r="H211" s="809"/>
      <c r="I211" s="828"/>
      <c r="J211" s="829"/>
      <c r="K211" s="828"/>
      <c r="L211" s="805"/>
      <c r="M211" s="801"/>
      <c r="N211" s="801"/>
      <c r="O211" s="801"/>
      <c r="P211" s="801"/>
      <c r="Q211" s="1332"/>
      <c r="R211" s="1334"/>
    </row>
    <row r="212" spans="1:18" s="776" customFormat="1" ht="50.1" hidden="1" customHeight="1">
      <c r="A212" s="1325"/>
      <c r="B212" s="1325"/>
      <c r="C212" s="1373"/>
      <c r="D212" s="1329"/>
      <c r="E212" s="863"/>
      <c r="F212" s="867"/>
      <c r="G212" s="859"/>
      <c r="H212" s="809"/>
      <c r="I212" s="828"/>
      <c r="J212" s="829"/>
      <c r="K212" s="828"/>
      <c r="L212" s="805"/>
      <c r="M212" s="801"/>
      <c r="N212" s="801"/>
      <c r="O212" s="801"/>
      <c r="P212" s="801"/>
      <c r="Q212" s="1332"/>
      <c r="R212" s="1334"/>
    </row>
    <row r="213" spans="1:18" s="776" customFormat="1" ht="50.1" hidden="1" customHeight="1">
      <c r="A213" s="1325"/>
      <c r="B213" s="1325"/>
      <c r="C213" s="1373"/>
      <c r="D213" s="1330"/>
      <c r="E213" s="864"/>
      <c r="F213" s="868"/>
      <c r="G213" s="860"/>
      <c r="H213" s="810"/>
      <c r="I213" s="830"/>
      <c r="J213" s="831"/>
      <c r="K213" s="830"/>
      <c r="L213" s="836"/>
      <c r="M213" s="837"/>
      <c r="N213" s="837"/>
      <c r="O213" s="837"/>
      <c r="P213" s="837"/>
      <c r="Q213" s="1332"/>
      <c r="R213" s="1334"/>
    </row>
    <row r="214" spans="1:18" s="776" customFormat="1" ht="21" hidden="1" customHeight="1">
      <c r="A214" s="1325">
        <v>44</v>
      </c>
      <c r="B214" s="1325">
        <v>8</v>
      </c>
      <c r="C214" s="1373" t="s">
        <v>475</v>
      </c>
      <c r="D214" s="1337" t="s">
        <v>2</v>
      </c>
      <c r="E214" s="1005"/>
      <c r="F214" s="877"/>
      <c r="G214" s="871"/>
      <c r="H214" s="809"/>
      <c r="I214" s="985"/>
      <c r="J214" s="904"/>
      <c r="K214" s="986"/>
      <c r="L214" s="1050"/>
      <c r="M214" s="1051"/>
      <c r="N214" s="1051"/>
      <c r="O214" s="1048"/>
      <c r="P214" s="1048"/>
      <c r="Q214" s="1338"/>
      <c r="R214" s="1340"/>
    </row>
    <row r="215" spans="1:18" s="776" customFormat="1" hidden="1">
      <c r="A215" s="1325"/>
      <c r="B215" s="1325"/>
      <c r="C215" s="1373"/>
      <c r="D215" s="1329"/>
      <c r="E215" s="861"/>
      <c r="F215" s="865"/>
      <c r="G215" s="857"/>
      <c r="H215" s="809"/>
      <c r="I215" s="828"/>
      <c r="J215" s="829"/>
      <c r="K215" s="828"/>
      <c r="L215" s="805"/>
      <c r="M215" s="801"/>
      <c r="N215" s="801"/>
      <c r="O215" s="801"/>
      <c r="P215" s="801"/>
      <c r="Q215" s="1332"/>
      <c r="R215" s="1334"/>
    </row>
    <row r="216" spans="1:18" s="776" customFormat="1" hidden="1">
      <c r="A216" s="1325"/>
      <c r="B216" s="1325"/>
      <c r="C216" s="1373"/>
      <c r="D216" s="1329"/>
      <c r="E216" s="861"/>
      <c r="F216" s="865"/>
      <c r="G216" s="857"/>
      <c r="H216" s="809"/>
      <c r="I216" s="828"/>
      <c r="J216" s="829"/>
      <c r="K216" s="828"/>
      <c r="L216" s="805"/>
      <c r="M216" s="801"/>
      <c r="N216" s="801"/>
      <c r="O216" s="801"/>
      <c r="P216" s="801"/>
      <c r="Q216" s="1332"/>
      <c r="R216" s="1334"/>
    </row>
    <row r="217" spans="1:18" s="776" customFormat="1" hidden="1">
      <c r="A217" s="1325"/>
      <c r="B217" s="1325"/>
      <c r="C217" s="1373"/>
      <c r="D217" s="1330"/>
      <c r="E217" s="862"/>
      <c r="F217" s="866"/>
      <c r="G217" s="858"/>
      <c r="H217" s="810"/>
      <c r="I217" s="830"/>
      <c r="J217" s="831"/>
      <c r="K217" s="830"/>
      <c r="L217" s="836"/>
      <c r="M217" s="837"/>
      <c r="N217" s="837"/>
      <c r="O217" s="837"/>
      <c r="P217" s="837"/>
      <c r="Q217" s="1332"/>
      <c r="R217" s="1334"/>
    </row>
    <row r="218" spans="1:18" s="783" customFormat="1" ht="24" customHeight="1">
      <c r="A218" s="1325">
        <v>28</v>
      </c>
      <c r="B218" s="1325" t="s">
        <v>476</v>
      </c>
      <c r="C218" s="1373" t="s">
        <v>477</v>
      </c>
      <c r="D218" s="1337" t="s">
        <v>2</v>
      </c>
      <c r="E218" s="1374" t="s">
        <v>512</v>
      </c>
      <c r="F218" s="882">
        <v>12</v>
      </c>
      <c r="G218" s="879">
        <v>4</v>
      </c>
      <c r="H218" s="809">
        <v>1</v>
      </c>
      <c r="I218" s="985">
        <v>3</v>
      </c>
      <c r="J218" s="904">
        <v>1</v>
      </c>
      <c r="K218" s="986">
        <v>5</v>
      </c>
      <c r="L218" s="1155">
        <v>0</v>
      </c>
      <c r="M218" s="1156">
        <v>0</v>
      </c>
      <c r="N218" s="1048">
        <v>1</v>
      </c>
      <c r="O218" s="1048">
        <v>2</v>
      </c>
      <c r="P218" s="1048">
        <v>3</v>
      </c>
      <c r="Q218" s="1338" t="s">
        <v>507</v>
      </c>
      <c r="R218" s="1340" t="s">
        <v>513</v>
      </c>
    </row>
    <row r="219" spans="1:18" s="783" customFormat="1" ht="24" customHeight="1">
      <c r="A219" s="1325"/>
      <c r="B219" s="1325"/>
      <c r="C219" s="1373"/>
      <c r="D219" s="1329"/>
      <c r="E219" s="1375"/>
      <c r="F219" s="865"/>
      <c r="G219" s="857"/>
      <c r="H219" s="809">
        <v>2</v>
      </c>
      <c r="I219" s="828">
        <v>6</v>
      </c>
      <c r="J219" s="829">
        <v>2</v>
      </c>
      <c r="K219" s="828">
        <v>5</v>
      </c>
      <c r="L219" s="805">
        <v>2</v>
      </c>
      <c r="M219" s="801">
        <v>3</v>
      </c>
      <c r="N219" s="801">
        <v>4</v>
      </c>
      <c r="O219" s="801">
        <v>5</v>
      </c>
      <c r="P219" s="801">
        <v>6</v>
      </c>
      <c r="Q219" s="1332"/>
      <c r="R219" s="1334"/>
    </row>
    <row r="220" spans="1:18" s="783" customFormat="1" ht="24" customHeight="1">
      <c r="A220" s="1325"/>
      <c r="B220" s="1325"/>
      <c r="C220" s="1373"/>
      <c r="D220" s="1329"/>
      <c r="E220" s="861"/>
      <c r="F220" s="865"/>
      <c r="G220" s="857"/>
      <c r="H220" s="809">
        <v>3</v>
      </c>
      <c r="I220" s="828">
        <v>9</v>
      </c>
      <c r="J220" s="829">
        <v>3</v>
      </c>
      <c r="K220" s="828">
        <v>4</v>
      </c>
      <c r="L220" s="805">
        <v>5</v>
      </c>
      <c r="M220" s="801">
        <v>6</v>
      </c>
      <c r="N220" s="801">
        <v>7</v>
      </c>
      <c r="O220" s="801">
        <v>8</v>
      </c>
      <c r="P220" s="801">
        <v>9</v>
      </c>
      <c r="Q220" s="1332"/>
      <c r="R220" s="1334"/>
    </row>
    <row r="221" spans="1:18" s="783" customFormat="1" ht="24" customHeight="1">
      <c r="A221" s="1325"/>
      <c r="B221" s="1325"/>
      <c r="C221" s="1373"/>
      <c r="D221" s="1330"/>
      <c r="E221" s="862"/>
      <c r="F221" s="866"/>
      <c r="G221" s="858"/>
      <c r="H221" s="810">
        <v>4</v>
      </c>
      <c r="I221" s="830">
        <v>12</v>
      </c>
      <c r="J221" s="831">
        <v>4</v>
      </c>
      <c r="K221" s="830">
        <v>5</v>
      </c>
      <c r="L221" s="836">
        <v>6</v>
      </c>
      <c r="M221" s="837">
        <v>8</v>
      </c>
      <c r="N221" s="837">
        <v>10</v>
      </c>
      <c r="O221" s="837">
        <v>12</v>
      </c>
      <c r="P221" s="837" t="s">
        <v>515</v>
      </c>
      <c r="Q221" s="1332"/>
      <c r="R221" s="1334"/>
    </row>
    <row r="222" spans="1:18" s="776" customFormat="1" ht="21" customHeight="1">
      <c r="A222" s="1325">
        <v>29</v>
      </c>
      <c r="B222" s="1325" t="s">
        <v>478</v>
      </c>
      <c r="C222" s="1373" t="s">
        <v>479</v>
      </c>
      <c r="D222" s="1337" t="s">
        <v>51</v>
      </c>
      <c r="E222" s="1204">
        <v>0</v>
      </c>
      <c r="F222" s="1102">
        <v>5</v>
      </c>
      <c r="G222" s="1103">
        <v>4</v>
      </c>
      <c r="H222" s="907">
        <v>1</v>
      </c>
      <c r="I222" s="1000">
        <v>0</v>
      </c>
      <c r="J222" s="908">
        <v>1</v>
      </c>
      <c r="K222" s="1001">
        <v>0</v>
      </c>
      <c r="L222" s="1163">
        <v>0</v>
      </c>
      <c r="M222" s="1164">
        <v>0</v>
      </c>
      <c r="N222" s="1164">
        <v>0</v>
      </c>
      <c r="O222" s="1164">
        <v>0</v>
      </c>
      <c r="P222" s="1164">
        <v>0</v>
      </c>
      <c r="Q222" s="1338" t="s">
        <v>507</v>
      </c>
      <c r="R222" s="1376" t="s">
        <v>506</v>
      </c>
    </row>
    <row r="223" spans="1:18" s="776" customFormat="1">
      <c r="A223" s="1325"/>
      <c r="B223" s="1325"/>
      <c r="C223" s="1373"/>
      <c r="D223" s="1329"/>
      <c r="E223" s="861"/>
      <c r="F223" s="865"/>
      <c r="G223" s="857"/>
      <c r="H223" s="809">
        <v>2</v>
      </c>
      <c r="I223" s="1006">
        <v>0</v>
      </c>
      <c r="J223" s="829">
        <v>2</v>
      </c>
      <c r="K223" s="1006">
        <v>0</v>
      </c>
      <c r="L223" s="1141">
        <v>0</v>
      </c>
      <c r="M223" s="1142">
        <v>0</v>
      </c>
      <c r="N223" s="1142">
        <v>0</v>
      </c>
      <c r="O223" s="1142">
        <v>0</v>
      </c>
      <c r="P223" s="1142">
        <v>0</v>
      </c>
      <c r="Q223" s="1332"/>
      <c r="R223" s="1334"/>
    </row>
    <row r="224" spans="1:18" s="776" customFormat="1">
      <c r="A224" s="1325"/>
      <c r="B224" s="1325"/>
      <c r="C224" s="1373"/>
      <c r="D224" s="1329"/>
      <c r="E224" s="861"/>
      <c r="F224" s="865"/>
      <c r="G224" s="857"/>
      <c r="H224" s="809">
        <v>3</v>
      </c>
      <c r="I224" s="828">
        <v>5</v>
      </c>
      <c r="J224" s="829">
        <v>3</v>
      </c>
      <c r="K224" s="828">
        <v>4</v>
      </c>
      <c r="L224" s="805">
        <v>1</v>
      </c>
      <c r="M224" s="801">
        <v>2</v>
      </c>
      <c r="N224" s="801">
        <v>3</v>
      </c>
      <c r="O224" s="801">
        <v>4</v>
      </c>
      <c r="P224" s="801">
        <v>5</v>
      </c>
      <c r="Q224" s="1332"/>
      <c r="R224" s="1334"/>
    </row>
    <row r="225" spans="1:18" s="776" customFormat="1">
      <c r="A225" s="1325"/>
      <c r="B225" s="1325"/>
      <c r="C225" s="1373"/>
      <c r="D225" s="1330"/>
      <c r="E225" s="862"/>
      <c r="F225" s="866"/>
      <c r="G225" s="858"/>
      <c r="H225" s="810">
        <v>4</v>
      </c>
      <c r="I225" s="1162">
        <v>0</v>
      </c>
      <c r="J225" s="831">
        <v>4</v>
      </c>
      <c r="K225" s="1162">
        <v>0</v>
      </c>
      <c r="L225" s="1143">
        <v>0</v>
      </c>
      <c r="M225" s="1144">
        <v>0</v>
      </c>
      <c r="N225" s="1144">
        <v>0</v>
      </c>
      <c r="O225" s="1144">
        <v>0</v>
      </c>
      <c r="P225" s="1144">
        <v>0</v>
      </c>
      <c r="Q225" s="1332"/>
      <c r="R225" s="1334"/>
    </row>
    <row r="226" spans="1:18" s="776" customFormat="1" ht="21" hidden="1" customHeight="1">
      <c r="A226" s="1325">
        <v>47</v>
      </c>
      <c r="B226" s="1325" t="s">
        <v>480</v>
      </c>
      <c r="C226" s="1373" t="s">
        <v>481</v>
      </c>
      <c r="D226" s="1337" t="s">
        <v>51</v>
      </c>
      <c r="E226" s="881"/>
      <c r="F226" s="883"/>
      <c r="G226" s="880"/>
      <c r="H226" s="809"/>
      <c r="I226" s="985"/>
      <c r="J226" s="904"/>
      <c r="K226" s="986"/>
      <c r="L226" s="1050"/>
      <c r="M226" s="1051"/>
      <c r="N226" s="1051"/>
      <c r="O226" s="1048"/>
      <c r="P226" s="1048"/>
      <c r="Q226" s="1377"/>
      <c r="R226" s="1376"/>
    </row>
    <row r="227" spans="1:18" s="776" customFormat="1" hidden="1">
      <c r="A227" s="1325"/>
      <c r="B227" s="1325"/>
      <c r="C227" s="1373"/>
      <c r="D227" s="1329"/>
      <c r="E227" s="861"/>
      <c r="F227" s="865"/>
      <c r="G227" s="857"/>
      <c r="H227" s="809"/>
      <c r="I227" s="828"/>
      <c r="J227" s="829"/>
      <c r="K227" s="828"/>
      <c r="L227" s="805"/>
      <c r="M227" s="801"/>
      <c r="N227" s="801"/>
      <c r="O227" s="801"/>
      <c r="P227" s="801"/>
      <c r="Q227" s="1332"/>
      <c r="R227" s="1334"/>
    </row>
    <row r="228" spans="1:18" s="776" customFormat="1" hidden="1">
      <c r="A228" s="1325"/>
      <c r="B228" s="1325"/>
      <c r="C228" s="1373"/>
      <c r="D228" s="1329"/>
      <c r="E228" s="861"/>
      <c r="F228" s="865"/>
      <c r="G228" s="857"/>
      <c r="H228" s="809"/>
      <c r="I228" s="828"/>
      <c r="J228" s="829"/>
      <c r="K228" s="828"/>
      <c r="L228" s="805"/>
      <c r="M228" s="801"/>
      <c r="N228" s="801"/>
      <c r="O228" s="801"/>
      <c r="P228" s="801"/>
      <c r="Q228" s="1332"/>
      <c r="R228" s="1334"/>
    </row>
    <row r="229" spans="1:18" s="776" customFormat="1" hidden="1">
      <c r="A229" s="1325"/>
      <c r="B229" s="1325"/>
      <c r="C229" s="1373"/>
      <c r="D229" s="1330"/>
      <c r="E229" s="862"/>
      <c r="F229" s="866"/>
      <c r="G229" s="858"/>
      <c r="H229" s="810"/>
      <c r="I229" s="830"/>
      <c r="J229" s="831"/>
      <c r="K229" s="830"/>
      <c r="L229" s="836"/>
      <c r="M229" s="837"/>
      <c r="N229" s="837"/>
      <c r="O229" s="837"/>
      <c r="P229" s="837"/>
      <c r="Q229" s="1332"/>
      <c r="R229" s="1334"/>
    </row>
    <row r="230" spans="1:18" s="776" customFormat="1" ht="21" hidden="1" customHeight="1">
      <c r="A230" s="1325">
        <v>48</v>
      </c>
      <c r="B230" s="1325" t="s">
        <v>482</v>
      </c>
      <c r="C230" s="1373" t="s">
        <v>483</v>
      </c>
      <c r="D230" s="1337" t="s">
        <v>51</v>
      </c>
      <c r="E230" s="901"/>
      <c r="F230" s="902"/>
      <c r="G230" s="903"/>
      <c r="H230" s="907"/>
      <c r="I230" s="995"/>
      <c r="J230" s="908"/>
      <c r="K230" s="996"/>
      <c r="L230" s="1050"/>
      <c r="M230" s="1051"/>
      <c r="N230" s="1051"/>
      <c r="O230" s="1048"/>
      <c r="P230" s="1048"/>
      <c r="Q230" s="1377"/>
      <c r="R230" s="1376"/>
    </row>
    <row r="231" spans="1:18" s="776" customFormat="1" hidden="1">
      <c r="A231" s="1325"/>
      <c r="B231" s="1325"/>
      <c r="C231" s="1373"/>
      <c r="D231" s="1329"/>
      <c r="E231" s="861"/>
      <c r="F231" s="865"/>
      <c r="G231" s="857"/>
      <c r="H231" s="809"/>
      <c r="I231" s="828"/>
      <c r="J231" s="829"/>
      <c r="K231" s="828"/>
      <c r="L231" s="805"/>
      <c r="M231" s="801"/>
      <c r="N231" s="801"/>
      <c r="O231" s="801"/>
      <c r="P231" s="801"/>
      <c r="Q231" s="1332"/>
      <c r="R231" s="1334"/>
    </row>
    <row r="232" spans="1:18" s="776" customFormat="1" hidden="1">
      <c r="A232" s="1325"/>
      <c r="B232" s="1325"/>
      <c r="C232" s="1373"/>
      <c r="D232" s="1329"/>
      <c r="E232" s="861"/>
      <c r="F232" s="865"/>
      <c r="G232" s="857"/>
      <c r="H232" s="809"/>
      <c r="I232" s="828"/>
      <c r="J232" s="829"/>
      <c r="K232" s="828"/>
      <c r="L232" s="805"/>
      <c r="M232" s="801"/>
      <c r="N232" s="801"/>
      <c r="O232" s="801"/>
      <c r="P232" s="801"/>
      <c r="Q232" s="1332"/>
      <c r="R232" s="1334"/>
    </row>
    <row r="233" spans="1:18" s="776" customFormat="1" hidden="1">
      <c r="A233" s="1325"/>
      <c r="B233" s="1325"/>
      <c r="C233" s="1373"/>
      <c r="D233" s="1378"/>
      <c r="E233" s="862"/>
      <c r="F233" s="866"/>
      <c r="G233" s="858"/>
      <c r="H233" s="810"/>
      <c r="I233" s="830"/>
      <c r="J233" s="831"/>
      <c r="K233" s="830"/>
      <c r="L233" s="1072"/>
      <c r="M233" s="1073"/>
      <c r="N233" s="1073"/>
      <c r="O233" s="1073"/>
      <c r="P233" s="1073"/>
      <c r="Q233" s="1332"/>
      <c r="R233" s="1334"/>
    </row>
    <row r="234" spans="1:18" s="769" customFormat="1" ht="24.75" customHeight="1">
      <c r="A234" s="789"/>
      <c r="B234" s="777"/>
      <c r="C234" s="777"/>
      <c r="D234" s="777"/>
      <c r="E234" s="777"/>
      <c r="F234" s="777"/>
      <c r="G234" s="777"/>
      <c r="H234" s="777"/>
      <c r="I234" s="777"/>
      <c r="J234" s="777"/>
      <c r="K234" s="778"/>
      <c r="L234" s="779"/>
      <c r="M234" s="779"/>
      <c r="N234" s="779"/>
      <c r="O234" s="779"/>
      <c r="P234" s="784"/>
    </row>
  </sheetData>
  <mergeCells count="325">
    <mergeCell ref="A230:A233"/>
    <mergeCell ref="B230:B233"/>
    <mergeCell ref="C230:C233"/>
    <mergeCell ref="D230:D233"/>
    <mergeCell ref="Q230:Q233"/>
    <mergeCell ref="R230:R233"/>
    <mergeCell ref="A226:A229"/>
    <mergeCell ref="B226:B229"/>
    <mergeCell ref="C226:C229"/>
    <mergeCell ref="D226:D229"/>
    <mergeCell ref="Q226:Q229"/>
    <mergeCell ref="R226:R229"/>
    <mergeCell ref="R218:R221"/>
    <mergeCell ref="A222:A225"/>
    <mergeCell ref="B222:B225"/>
    <mergeCell ref="C222:C225"/>
    <mergeCell ref="D222:D225"/>
    <mergeCell ref="Q222:Q225"/>
    <mergeCell ref="R222:R225"/>
    <mergeCell ref="A218:A221"/>
    <mergeCell ref="B218:B221"/>
    <mergeCell ref="C218:C221"/>
    <mergeCell ref="D218:D221"/>
    <mergeCell ref="E218:E219"/>
    <mergeCell ref="Q218:Q221"/>
    <mergeCell ref="A214:A217"/>
    <mergeCell ref="B214:B217"/>
    <mergeCell ref="C214:C217"/>
    <mergeCell ref="D214:D217"/>
    <mergeCell ref="Q214:Q217"/>
    <mergeCell ref="R214:R217"/>
    <mergeCell ref="A210:A213"/>
    <mergeCell ref="B210:B213"/>
    <mergeCell ref="C210:C213"/>
    <mergeCell ref="D210:D213"/>
    <mergeCell ref="Q210:Q213"/>
    <mergeCell ref="R210:R213"/>
    <mergeCell ref="A206:A209"/>
    <mergeCell ref="B206:B209"/>
    <mergeCell ref="C206:C209"/>
    <mergeCell ref="D206:D209"/>
    <mergeCell ref="Q206:Q209"/>
    <mergeCell ref="R206:R209"/>
    <mergeCell ref="A202:A205"/>
    <mergeCell ref="B202:B205"/>
    <mergeCell ref="C202:C205"/>
    <mergeCell ref="D202:D205"/>
    <mergeCell ref="Q202:Q205"/>
    <mergeCell ref="R202:R205"/>
    <mergeCell ref="A198:A201"/>
    <mergeCell ref="B198:B201"/>
    <mergeCell ref="C198:C201"/>
    <mergeCell ref="D198:D201"/>
    <mergeCell ref="Q198:Q201"/>
    <mergeCell ref="R198:R201"/>
    <mergeCell ref="A194:A197"/>
    <mergeCell ref="B194:B197"/>
    <mergeCell ref="C194:C197"/>
    <mergeCell ref="D194:D197"/>
    <mergeCell ref="Q194:Q197"/>
    <mergeCell ref="R194:R197"/>
    <mergeCell ref="R186:R189"/>
    <mergeCell ref="A190:A193"/>
    <mergeCell ref="B190:B193"/>
    <mergeCell ref="C190:C193"/>
    <mergeCell ref="D190:D193"/>
    <mergeCell ref="Q190:Q193"/>
    <mergeCell ref="R190:R193"/>
    <mergeCell ref="A181:C181"/>
    <mergeCell ref="A186:A189"/>
    <mergeCell ref="B186:B189"/>
    <mergeCell ref="C186:C189"/>
    <mergeCell ref="D186:D189"/>
    <mergeCell ref="Q186:Q189"/>
    <mergeCell ref="A177:A180"/>
    <mergeCell ref="B177:B180"/>
    <mergeCell ref="C177:C180"/>
    <mergeCell ref="D177:D180"/>
    <mergeCell ref="Q177:Q180"/>
    <mergeCell ref="R177:R180"/>
    <mergeCell ref="A173:A176"/>
    <mergeCell ref="B173:B176"/>
    <mergeCell ref="C173:C176"/>
    <mergeCell ref="D173:D176"/>
    <mergeCell ref="Q173:Q176"/>
    <mergeCell ref="R173:R176"/>
    <mergeCell ref="A169:A172"/>
    <mergeCell ref="B169:B172"/>
    <mergeCell ref="C169:C172"/>
    <mergeCell ref="D169:D172"/>
    <mergeCell ref="Q169:Q172"/>
    <mergeCell ref="R169:R172"/>
    <mergeCell ref="A165:A168"/>
    <mergeCell ref="B165:B168"/>
    <mergeCell ref="C165:C168"/>
    <mergeCell ref="D165:D168"/>
    <mergeCell ref="Q165:Q168"/>
    <mergeCell ref="R165:R168"/>
    <mergeCell ref="A161:A164"/>
    <mergeCell ref="B161:B164"/>
    <mergeCell ref="C161:C164"/>
    <mergeCell ref="D161:D164"/>
    <mergeCell ref="Q161:Q164"/>
    <mergeCell ref="R161:R164"/>
    <mergeCell ref="A157:A160"/>
    <mergeCell ref="B157:B160"/>
    <mergeCell ref="C157:C160"/>
    <mergeCell ref="D157:D160"/>
    <mergeCell ref="Q157:Q160"/>
    <mergeCell ref="R157:R160"/>
    <mergeCell ref="R149:R152"/>
    <mergeCell ref="A153:A156"/>
    <mergeCell ref="B153:B156"/>
    <mergeCell ref="C153:C156"/>
    <mergeCell ref="D153:D156"/>
    <mergeCell ref="Q153:Q156"/>
    <mergeCell ref="R153:R156"/>
    <mergeCell ref="A144:C144"/>
    <mergeCell ref="A149:A152"/>
    <mergeCell ref="B149:B152"/>
    <mergeCell ref="C149:C152"/>
    <mergeCell ref="D149:D152"/>
    <mergeCell ref="Q149:Q152"/>
    <mergeCell ref="A140:A143"/>
    <mergeCell ref="B140:B143"/>
    <mergeCell ref="C140:C143"/>
    <mergeCell ref="D140:D143"/>
    <mergeCell ref="Q140:Q143"/>
    <mergeCell ref="R140:R143"/>
    <mergeCell ref="A136:A139"/>
    <mergeCell ref="B136:B139"/>
    <mergeCell ref="C136:C139"/>
    <mergeCell ref="D136:D139"/>
    <mergeCell ref="Q136:Q139"/>
    <mergeCell ref="R136:R139"/>
    <mergeCell ref="A132:A135"/>
    <mergeCell ref="B132:B135"/>
    <mergeCell ref="C132:C135"/>
    <mergeCell ref="D132:D135"/>
    <mergeCell ref="Q132:Q135"/>
    <mergeCell ref="R132:R135"/>
    <mergeCell ref="A128:A131"/>
    <mergeCell ref="B128:B131"/>
    <mergeCell ref="C128:C131"/>
    <mergeCell ref="D128:D131"/>
    <mergeCell ref="Q128:Q131"/>
    <mergeCell ref="R128:R131"/>
    <mergeCell ref="A124:A127"/>
    <mergeCell ref="B124:B127"/>
    <mergeCell ref="C124:C127"/>
    <mergeCell ref="D124:D127"/>
    <mergeCell ref="Q124:Q127"/>
    <mergeCell ref="R124:R127"/>
    <mergeCell ref="A120:A123"/>
    <mergeCell ref="B120:B123"/>
    <mergeCell ref="C120:C123"/>
    <mergeCell ref="D120:D123"/>
    <mergeCell ref="Q120:Q123"/>
    <mergeCell ref="R120:R123"/>
    <mergeCell ref="A116:A119"/>
    <mergeCell ref="B116:B119"/>
    <mergeCell ref="C116:C119"/>
    <mergeCell ref="D116:D119"/>
    <mergeCell ref="Q116:Q119"/>
    <mergeCell ref="R116:R119"/>
    <mergeCell ref="R108:R111"/>
    <mergeCell ref="A112:A115"/>
    <mergeCell ref="B112:B115"/>
    <mergeCell ref="C112:C115"/>
    <mergeCell ref="D112:D115"/>
    <mergeCell ref="Q112:Q115"/>
    <mergeCell ref="R112:R115"/>
    <mergeCell ref="A103:C103"/>
    <mergeCell ref="A108:A111"/>
    <mergeCell ref="B108:B111"/>
    <mergeCell ref="C108:C111"/>
    <mergeCell ref="D108:D111"/>
    <mergeCell ref="Q108:Q111"/>
    <mergeCell ref="A99:A102"/>
    <mergeCell ref="B99:B102"/>
    <mergeCell ref="C99:C102"/>
    <mergeCell ref="D99:D102"/>
    <mergeCell ref="Q99:Q102"/>
    <mergeCell ref="R99:R102"/>
    <mergeCell ref="A95:A98"/>
    <mergeCell ref="B95:B98"/>
    <mergeCell ref="C95:C98"/>
    <mergeCell ref="D95:D98"/>
    <mergeCell ref="Q95:Q98"/>
    <mergeCell ref="R95:R98"/>
    <mergeCell ref="A91:A94"/>
    <mergeCell ref="B91:B94"/>
    <mergeCell ref="C91:C94"/>
    <mergeCell ref="D91:D94"/>
    <mergeCell ref="Q91:Q94"/>
    <mergeCell ref="R91:R94"/>
    <mergeCell ref="A87:A90"/>
    <mergeCell ref="B87:B90"/>
    <mergeCell ref="C87:C90"/>
    <mergeCell ref="D87:D90"/>
    <mergeCell ref="Q87:Q90"/>
    <mergeCell ref="R87:R90"/>
    <mergeCell ref="A83:A86"/>
    <mergeCell ref="B83:B86"/>
    <mergeCell ref="C83:C86"/>
    <mergeCell ref="D83:D86"/>
    <mergeCell ref="Q83:Q86"/>
    <mergeCell ref="R83:R86"/>
    <mergeCell ref="A79:A82"/>
    <mergeCell ref="B79:B82"/>
    <mergeCell ref="C79:C82"/>
    <mergeCell ref="D79:D82"/>
    <mergeCell ref="Q79:Q82"/>
    <mergeCell ref="R79:R82"/>
    <mergeCell ref="A74:A77"/>
    <mergeCell ref="B74:B77"/>
    <mergeCell ref="C74:C77"/>
    <mergeCell ref="D74:D77"/>
    <mergeCell ref="Q74:Q77"/>
    <mergeCell ref="R74:R77"/>
    <mergeCell ref="A70:A73"/>
    <mergeCell ref="B70:B73"/>
    <mergeCell ref="C70:C73"/>
    <mergeCell ref="D70:D73"/>
    <mergeCell ref="Q70:Q73"/>
    <mergeCell ref="R70:R73"/>
    <mergeCell ref="A66:A69"/>
    <mergeCell ref="B66:B69"/>
    <mergeCell ref="C66:C69"/>
    <mergeCell ref="D66:D69"/>
    <mergeCell ref="Q66:Q69"/>
    <mergeCell ref="R66:R69"/>
    <mergeCell ref="A61:A64"/>
    <mergeCell ref="B61:B64"/>
    <mergeCell ref="C61:C64"/>
    <mergeCell ref="D61:D64"/>
    <mergeCell ref="Q61:Q64"/>
    <mergeCell ref="R61:R64"/>
    <mergeCell ref="A57:A60"/>
    <mergeCell ref="B57:B60"/>
    <mergeCell ref="C57:C60"/>
    <mergeCell ref="D57:D60"/>
    <mergeCell ref="Q57:Q60"/>
    <mergeCell ref="R57:R60"/>
    <mergeCell ref="A53:A56"/>
    <mergeCell ref="B53:B56"/>
    <mergeCell ref="C53:C56"/>
    <mergeCell ref="D53:D56"/>
    <mergeCell ref="Q53:Q56"/>
    <mergeCell ref="R53:R56"/>
    <mergeCell ref="A49:A52"/>
    <mergeCell ref="B49:B52"/>
    <mergeCell ref="C49:C52"/>
    <mergeCell ref="D49:D52"/>
    <mergeCell ref="Q49:Q52"/>
    <mergeCell ref="R49:R52"/>
    <mergeCell ref="A45:A48"/>
    <mergeCell ref="B45:B48"/>
    <mergeCell ref="C45:C48"/>
    <mergeCell ref="D45:D48"/>
    <mergeCell ref="Q45:Q48"/>
    <mergeCell ref="R45:R48"/>
    <mergeCell ref="A41:A44"/>
    <mergeCell ref="B41:B44"/>
    <mergeCell ref="C41:C44"/>
    <mergeCell ref="D41:D44"/>
    <mergeCell ref="Q41:Q44"/>
    <mergeCell ref="R41:R44"/>
    <mergeCell ref="A37:A40"/>
    <mergeCell ref="B37:B40"/>
    <mergeCell ref="C37:C40"/>
    <mergeCell ref="D37:D40"/>
    <mergeCell ref="Q37:Q40"/>
    <mergeCell ref="R37:R40"/>
    <mergeCell ref="A33:A36"/>
    <mergeCell ref="B33:B36"/>
    <mergeCell ref="C33:C36"/>
    <mergeCell ref="D33:D36"/>
    <mergeCell ref="Q33:Q36"/>
    <mergeCell ref="R33:R36"/>
    <mergeCell ref="A29:A32"/>
    <mergeCell ref="B29:B32"/>
    <mergeCell ref="C29:C32"/>
    <mergeCell ref="D29:D32"/>
    <mergeCell ref="Q29:Q32"/>
    <mergeCell ref="R29:R32"/>
    <mergeCell ref="A25:A28"/>
    <mergeCell ref="B25:B28"/>
    <mergeCell ref="C25:C28"/>
    <mergeCell ref="D25:D28"/>
    <mergeCell ref="Q25:Q28"/>
    <mergeCell ref="R25:R28"/>
    <mergeCell ref="R17:R20"/>
    <mergeCell ref="A21:A24"/>
    <mergeCell ref="B21:B24"/>
    <mergeCell ref="C21:C24"/>
    <mergeCell ref="D21:D24"/>
    <mergeCell ref="Q21:Q24"/>
    <mergeCell ref="R21:R24"/>
    <mergeCell ref="A12:C12"/>
    <mergeCell ref="A17:A20"/>
    <mergeCell ref="B17:B20"/>
    <mergeCell ref="C17:C20"/>
    <mergeCell ref="D17:D20"/>
    <mergeCell ref="Q17:Q20"/>
    <mergeCell ref="R9:R11"/>
    <mergeCell ref="E10:E11"/>
    <mergeCell ref="F10:G10"/>
    <mergeCell ref="H10:I11"/>
    <mergeCell ref="J10:K11"/>
    <mergeCell ref="L10:L11"/>
    <mergeCell ref="M10:M11"/>
    <mergeCell ref="N10:N11"/>
    <mergeCell ref="O10:O11"/>
    <mergeCell ref="P10:P11"/>
    <mergeCell ref="A1:R1"/>
    <mergeCell ref="A2:R2"/>
    <mergeCell ref="A3:R3"/>
    <mergeCell ref="A9:A11"/>
    <mergeCell ref="B9:B11"/>
    <mergeCell ref="C9:C11"/>
    <mergeCell ref="D9:D11"/>
    <mergeCell ref="E9:K9"/>
    <mergeCell ref="L9:P9"/>
    <mergeCell ref="Q9:Q11"/>
  </mergeCells>
  <printOptions horizontalCentered="1"/>
  <pageMargins left="0.19685039370078741" right="0.19685039370078741" top="0.39370078740157483" bottom="0.35433070866141736" header="0.31496062992125984" footer="0.19685039370078741"/>
  <pageSetup paperSize="9" scale="70" firstPageNumber="15" orientation="landscape" r:id="rId1"/>
  <headerFooter>
    <oddFooter>&amp;C&amp;"TH SarabunPSK,Regular"&amp;18 &amp;20&amp;P&amp;R&amp;"TH SarabunPSK,Regular"&amp;20คณะเทคโนโลยีการเกษตร</oddFooter>
  </headerFooter>
  <rowBreaks count="5" manualBreakCount="5">
    <brk id="44" max="17" man="1"/>
    <brk id="86" max="17" man="1"/>
    <brk id="123" max="17" man="1"/>
    <brk id="139" max="17" man="1"/>
    <brk id="180" max="17" man="1"/>
  </rowBreaks>
</worksheet>
</file>

<file path=xl/worksheets/sheet7.xml><?xml version="1.0" encoding="utf-8"?>
<worksheet xmlns="http://schemas.openxmlformats.org/spreadsheetml/2006/main" xmlns:r="http://schemas.openxmlformats.org/officeDocument/2006/relationships">
  <sheetPr>
    <tabColor rgb="FFFF99FF"/>
  </sheetPr>
  <dimension ref="A1:H189"/>
  <sheetViews>
    <sheetView view="pageBreakPreview" zoomScaleNormal="100" zoomScaleSheetLayoutView="100" workbookViewId="0">
      <selection activeCell="C18" sqref="C18"/>
    </sheetView>
  </sheetViews>
  <sheetFormatPr defaultRowHeight="12.75"/>
  <cols>
    <col min="1" max="2" width="9.140625" style="437"/>
    <col min="3" max="3" width="41.5703125" style="437" customWidth="1"/>
    <col min="4" max="16384" width="9.140625" style="437"/>
  </cols>
  <sheetData>
    <row r="1" spans="1:8" ht="38.25" thickBot="1">
      <c r="A1" s="435" t="s">
        <v>127</v>
      </c>
      <c r="B1" s="436" t="s">
        <v>128</v>
      </c>
      <c r="C1" s="436" t="s">
        <v>129</v>
      </c>
      <c r="D1" s="436" t="s">
        <v>130</v>
      </c>
      <c r="E1" s="436" t="s">
        <v>131</v>
      </c>
      <c r="F1" s="436" t="s">
        <v>132</v>
      </c>
      <c r="G1" s="436" t="s">
        <v>133</v>
      </c>
      <c r="H1" s="436" t="s">
        <v>134</v>
      </c>
    </row>
    <row r="2" spans="1:8" ht="20.25" thickTop="1" thickBot="1">
      <c r="A2" s="438">
        <v>1</v>
      </c>
      <c r="B2" s="438">
        <v>280</v>
      </c>
      <c r="C2" s="439" t="s">
        <v>135</v>
      </c>
      <c r="D2" s="440"/>
      <c r="E2" s="438">
        <v>132</v>
      </c>
      <c r="F2" s="438">
        <v>402</v>
      </c>
      <c r="G2" s="438">
        <v>20</v>
      </c>
      <c r="H2" s="438">
        <v>860</v>
      </c>
    </row>
    <row r="3" spans="1:8" ht="19.5" thickBot="1">
      <c r="A3" s="438">
        <v>2</v>
      </c>
      <c r="B3" s="438">
        <v>294</v>
      </c>
      <c r="C3" s="439" t="s">
        <v>136</v>
      </c>
      <c r="D3" s="440"/>
      <c r="E3" s="438">
        <v>216</v>
      </c>
      <c r="F3" s="438">
        <v>387</v>
      </c>
      <c r="G3" s="438">
        <v>154</v>
      </c>
      <c r="H3" s="438">
        <v>557</v>
      </c>
    </row>
    <row r="4" spans="1:8" ht="19.5" thickBot="1">
      <c r="A4" s="438">
        <v>3</v>
      </c>
      <c r="B4" s="438">
        <v>339</v>
      </c>
      <c r="C4" s="439" t="s">
        <v>137</v>
      </c>
      <c r="D4" s="440"/>
      <c r="E4" s="438">
        <v>399</v>
      </c>
      <c r="F4" s="438">
        <v>309</v>
      </c>
      <c r="G4" s="438">
        <v>365</v>
      </c>
      <c r="H4" s="438">
        <v>600</v>
      </c>
    </row>
    <row r="5" spans="1:8" ht="19.5" thickBot="1">
      <c r="A5" s="438">
        <v>4</v>
      </c>
      <c r="B5" s="438">
        <v>341</v>
      </c>
      <c r="C5" s="439" t="s">
        <v>138</v>
      </c>
      <c r="D5" s="440"/>
      <c r="E5" s="438">
        <v>192</v>
      </c>
      <c r="F5" s="438">
        <v>364</v>
      </c>
      <c r="G5" s="438">
        <v>49</v>
      </c>
      <c r="H5" s="438">
        <v>1132</v>
      </c>
    </row>
    <row r="6" spans="1:8" ht="19.5" thickBot="1">
      <c r="A6" s="438">
        <v>5</v>
      </c>
      <c r="B6" s="438">
        <v>416</v>
      </c>
      <c r="C6" s="439" t="s">
        <v>139</v>
      </c>
      <c r="D6" s="440"/>
      <c r="E6" s="438">
        <v>142</v>
      </c>
      <c r="F6" s="438">
        <v>575</v>
      </c>
      <c r="G6" s="438">
        <v>135</v>
      </c>
      <c r="H6" s="438">
        <v>1000</v>
      </c>
    </row>
    <row r="7" spans="1:8" ht="38.25" thickBot="1">
      <c r="A7" s="438">
        <v>6</v>
      </c>
      <c r="B7" s="438">
        <v>451</v>
      </c>
      <c r="C7" s="439" t="s">
        <v>140</v>
      </c>
      <c r="D7" s="440"/>
      <c r="E7" s="438">
        <v>933</v>
      </c>
      <c r="F7" s="438">
        <v>127</v>
      </c>
      <c r="G7" s="438">
        <v>1068</v>
      </c>
      <c r="H7" s="438">
        <v>1259</v>
      </c>
    </row>
    <row r="8" spans="1:8" ht="19.5" thickBot="1">
      <c r="A8" s="438">
        <v>7</v>
      </c>
      <c r="B8" s="438">
        <v>459</v>
      </c>
      <c r="C8" s="439" t="s">
        <v>141</v>
      </c>
      <c r="D8" s="440"/>
      <c r="E8" s="438">
        <v>4696</v>
      </c>
      <c r="F8" s="438">
        <v>173</v>
      </c>
      <c r="G8" s="438">
        <v>45</v>
      </c>
      <c r="H8" s="438">
        <v>1206</v>
      </c>
    </row>
    <row r="9" spans="1:8" ht="19.5" thickBot="1">
      <c r="A9" s="438">
        <v>8</v>
      </c>
      <c r="B9" s="438">
        <v>524</v>
      </c>
      <c r="C9" s="439" t="s">
        <v>142</v>
      </c>
      <c r="D9" s="440"/>
      <c r="E9" s="438">
        <v>346</v>
      </c>
      <c r="F9" s="438">
        <v>621</v>
      </c>
      <c r="G9" s="438">
        <v>63</v>
      </c>
      <c r="H9" s="438">
        <v>1500</v>
      </c>
    </row>
    <row r="10" spans="1:8" ht="19.5" thickBot="1">
      <c r="A10" s="438">
        <v>9</v>
      </c>
      <c r="B10" s="438">
        <v>601</v>
      </c>
      <c r="C10" s="439" t="s">
        <v>143</v>
      </c>
      <c r="D10" s="440"/>
      <c r="E10" s="438">
        <v>542</v>
      </c>
      <c r="F10" s="438">
        <v>395</v>
      </c>
      <c r="G10" s="438">
        <v>396</v>
      </c>
      <c r="H10" s="438">
        <v>1698</v>
      </c>
    </row>
    <row r="11" spans="1:8" ht="19.5" thickBot="1">
      <c r="A11" s="438">
        <v>10</v>
      </c>
      <c r="B11" s="438">
        <v>731</v>
      </c>
      <c r="C11" s="439" t="s">
        <v>144</v>
      </c>
      <c r="D11" s="440"/>
      <c r="E11" s="438">
        <v>513</v>
      </c>
      <c r="F11" s="438">
        <v>617</v>
      </c>
      <c r="G11" s="438">
        <v>488</v>
      </c>
      <c r="H11" s="438">
        <v>1829</v>
      </c>
    </row>
    <row r="12" spans="1:8" ht="19.5" thickBot="1">
      <c r="A12" s="438">
        <v>11</v>
      </c>
      <c r="B12" s="438">
        <v>738</v>
      </c>
      <c r="C12" s="439" t="s">
        <v>145</v>
      </c>
      <c r="D12" s="440"/>
      <c r="E12" s="438">
        <v>467</v>
      </c>
      <c r="F12" s="438">
        <v>651</v>
      </c>
      <c r="G12" s="438">
        <v>118</v>
      </c>
      <c r="H12" s="438">
        <v>2363</v>
      </c>
    </row>
    <row r="13" spans="1:8" ht="38.25" thickBot="1">
      <c r="A13" s="438">
        <v>12</v>
      </c>
      <c r="B13" s="438">
        <v>752</v>
      </c>
      <c r="C13" s="439" t="s">
        <v>146</v>
      </c>
      <c r="D13" s="440"/>
      <c r="E13" s="438">
        <v>818</v>
      </c>
      <c r="F13" s="438">
        <v>1060</v>
      </c>
      <c r="G13" s="438">
        <v>716</v>
      </c>
      <c r="H13" s="438">
        <v>878</v>
      </c>
    </row>
    <row r="14" spans="1:8" ht="19.5" thickBot="1">
      <c r="A14" s="438">
        <v>13</v>
      </c>
      <c r="B14" s="438">
        <v>776</v>
      </c>
      <c r="C14" s="439" t="s">
        <v>147</v>
      </c>
      <c r="D14" s="440"/>
      <c r="E14" s="438">
        <v>277</v>
      </c>
      <c r="F14" s="438">
        <v>702</v>
      </c>
      <c r="G14" s="438">
        <v>406</v>
      </c>
      <c r="H14" s="438">
        <v>2172</v>
      </c>
    </row>
    <row r="15" spans="1:8" ht="19.5" thickBot="1">
      <c r="A15" s="438">
        <v>14</v>
      </c>
      <c r="B15" s="438">
        <v>1062</v>
      </c>
      <c r="C15" s="439" t="s">
        <v>148</v>
      </c>
      <c r="D15" s="440"/>
      <c r="E15" s="438">
        <v>1893</v>
      </c>
      <c r="F15" s="438">
        <v>944</v>
      </c>
      <c r="G15" s="438">
        <v>2481</v>
      </c>
      <c r="H15" s="438">
        <v>1387</v>
      </c>
    </row>
    <row r="16" spans="1:8" ht="19.5" thickBot="1">
      <c r="A16" s="438">
        <v>15</v>
      </c>
      <c r="B16" s="438">
        <v>1098</v>
      </c>
      <c r="C16" s="439" t="s">
        <v>149</v>
      </c>
      <c r="D16" s="440"/>
      <c r="E16" s="438">
        <v>570</v>
      </c>
      <c r="F16" s="438">
        <v>1684</v>
      </c>
      <c r="G16" s="438">
        <v>522</v>
      </c>
      <c r="H16" s="438">
        <v>2028</v>
      </c>
    </row>
    <row r="17" spans="1:8" ht="19.5" thickBot="1">
      <c r="A17" s="438">
        <v>16</v>
      </c>
      <c r="B17" s="438">
        <v>1224</v>
      </c>
      <c r="C17" s="439" t="s">
        <v>150</v>
      </c>
      <c r="D17" s="440"/>
      <c r="E17" s="438">
        <v>543</v>
      </c>
      <c r="F17" s="438">
        <v>755</v>
      </c>
      <c r="G17" s="438">
        <v>1880</v>
      </c>
      <c r="H17" s="438">
        <v>3133</v>
      </c>
    </row>
    <row r="18" spans="1:8" ht="19.5" thickBot="1">
      <c r="A18" s="438">
        <v>17</v>
      </c>
      <c r="B18" s="438">
        <v>1268</v>
      </c>
      <c r="C18" s="439" t="s">
        <v>151</v>
      </c>
      <c r="D18" s="440"/>
      <c r="E18" s="438">
        <v>1034</v>
      </c>
      <c r="F18" s="438">
        <v>1182</v>
      </c>
      <c r="G18" s="438">
        <v>613</v>
      </c>
      <c r="H18" s="438">
        <v>2938</v>
      </c>
    </row>
    <row r="19" spans="1:8" ht="19.5" thickBot="1">
      <c r="A19" s="438">
        <v>18</v>
      </c>
      <c r="B19" s="438">
        <v>1297</v>
      </c>
      <c r="C19" s="439" t="s">
        <v>152</v>
      </c>
      <c r="D19" s="440"/>
      <c r="E19" s="438">
        <v>3635</v>
      </c>
      <c r="F19" s="438">
        <v>411</v>
      </c>
      <c r="G19" s="438">
        <v>5821</v>
      </c>
      <c r="H19" s="438">
        <v>2138</v>
      </c>
    </row>
    <row r="20" spans="1:8" ht="38.25" thickBot="1">
      <c r="A20" s="438">
        <v>19</v>
      </c>
      <c r="B20" s="438">
        <v>1427</v>
      </c>
      <c r="C20" s="439" t="s">
        <v>153</v>
      </c>
      <c r="D20" s="440"/>
      <c r="E20" s="438">
        <v>848</v>
      </c>
      <c r="F20" s="438">
        <v>2024</v>
      </c>
      <c r="G20" s="438">
        <v>663</v>
      </c>
      <c r="H20" s="438">
        <v>2530</v>
      </c>
    </row>
    <row r="21" spans="1:8" ht="19.5" thickBot="1">
      <c r="A21" s="438">
        <v>20</v>
      </c>
      <c r="B21" s="438">
        <v>1492</v>
      </c>
      <c r="C21" s="439" t="s">
        <v>154</v>
      </c>
      <c r="D21" s="440"/>
      <c r="E21" s="438">
        <v>943</v>
      </c>
      <c r="F21" s="438">
        <v>443</v>
      </c>
      <c r="G21" s="438">
        <v>1312</v>
      </c>
      <c r="H21" s="438">
        <v>5155</v>
      </c>
    </row>
    <row r="22" spans="1:8" ht="19.5" thickBot="1">
      <c r="A22" s="438">
        <v>21</v>
      </c>
      <c r="B22" s="438">
        <v>1531</v>
      </c>
      <c r="C22" s="439" t="s">
        <v>155</v>
      </c>
      <c r="D22" s="440"/>
      <c r="E22" s="438">
        <v>1215</v>
      </c>
      <c r="F22" s="438">
        <v>770</v>
      </c>
      <c r="G22" s="438">
        <v>1382</v>
      </c>
      <c r="H22" s="438">
        <v>4128</v>
      </c>
    </row>
    <row r="23" spans="1:8" ht="19.5" thickBot="1">
      <c r="A23" s="438">
        <v>22</v>
      </c>
      <c r="B23" s="438">
        <v>1561</v>
      </c>
      <c r="C23" s="439" t="s">
        <v>156</v>
      </c>
      <c r="D23" s="440"/>
      <c r="E23" s="438">
        <v>1500</v>
      </c>
      <c r="F23" s="438">
        <v>876</v>
      </c>
      <c r="G23" s="438">
        <v>2538</v>
      </c>
      <c r="H23" s="438">
        <v>3412</v>
      </c>
    </row>
    <row r="24" spans="1:8" ht="19.5" thickBot="1">
      <c r="A24" s="438">
        <v>23</v>
      </c>
      <c r="B24" s="438">
        <v>1615</v>
      </c>
      <c r="C24" s="439" t="s">
        <v>157</v>
      </c>
      <c r="D24" s="440"/>
      <c r="E24" s="438">
        <v>331</v>
      </c>
      <c r="F24" s="438">
        <v>2544</v>
      </c>
      <c r="G24" s="438">
        <v>701</v>
      </c>
      <c r="H24" s="438">
        <v>3064</v>
      </c>
    </row>
    <row r="25" spans="1:8" ht="19.5" thickBot="1">
      <c r="A25" s="438">
        <v>24</v>
      </c>
      <c r="B25" s="438">
        <v>1636</v>
      </c>
      <c r="C25" s="439" t="s">
        <v>158</v>
      </c>
      <c r="D25" s="440"/>
      <c r="E25" s="438">
        <v>698</v>
      </c>
      <c r="F25" s="438">
        <v>772</v>
      </c>
      <c r="G25" s="438">
        <v>1083</v>
      </c>
      <c r="H25" s="438">
        <v>5155</v>
      </c>
    </row>
    <row r="26" spans="1:8" ht="19.5" thickBot="1">
      <c r="A26" s="438">
        <v>25</v>
      </c>
      <c r="B26" s="438">
        <v>1652</v>
      </c>
      <c r="C26" s="439" t="s">
        <v>159</v>
      </c>
      <c r="D26" s="440"/>
      <c r="E26" s="438">
        <v>763</v>
      </c>
      <c r="F26" s="438">
        <v>1708</v>
      </c>
      <c r="G26" s="438">
        <v>1837</v>
      </c>
      <c r="H26" s="438">
        <v>3219</v>
      </c>
    </row>
    <row r="27" spans="1:8" ht="19.5" thickBot="1">
      <c r="A27" s="438">
        <v>26</v>
      </c>
      <c r="B27" s="438">
        <v>1736</v>
      </c>
      <c r="C27" s="439" t="s">
        <v>160</v>
      </c>
      <c r="D27" s="440"/>
      <c r="E27" s="438">
        <v>1170</v>
      </c>
      <c r="F27" s="438">
        <v>1251</v>
      </c>
      <c r="G27" s="438">
        <v>1262</v>
      </c>
      <c r="H27" s="438">
        <v>4128</v>
      </c>
    </row>
    <row r="28" spans="1:8" ht="19.5" thickBot="1">
      <c r="A28" s="438">
        <v>27</v>
      </c>
      <c r="B28" s="438">
        <v>1776</v>
      </c>
      <c r="C28" s="439" t="s">
        <v>161</v>
      </c>
      <c r="D28" s="440"/>
      <c r="E28" s="438">
        <v>1345</v>
      </c>
      <c r="F28" s="438">
        <v>2383</v>
      </c>
      <c r="G28" s="438">
        <v>659</v>
      </c>
      <c r="H28" s="438">
        <v>3219</v>
      </c>
    </row>
    <row r="29" spans="1:8" ht="19.5" thickBot="1">
      <c r="A29" s="438">
        <v>28</v>
      </c>
      <c r="B29" s="438">
        <v>1799</v>
      </c>
      <c r="C29" s="439" t="s">
        <v>162</v>
      </c>
      <c r="D29" s="440"/>
      <c r="E29" s="438">
        <v>1386</v>
      </c>
      <c r="F29" s="438">
        <v>2018</v>
      </c>
      <c r="G29" s="438">
        <v>1227</v>
      </c>
      <c r="H29" s="438">
        <v>3312</v>
      </c>
    </row>
    <row r="30" spans="1:8" ht="19.5" thickBot="1">
      <c r="A30" s="438">
        <v>29</v>
      </c>
      <c r="B30" s="438">
        <v>1993</v>
      </c>
      <c r="C30" s="439" t="s">
        <v>163</v>
      </c>
      <c r="D30" s="440"/>
      <c r="E30" s="438">
        <v>4351</v>
      </c>
      <c r="F30" s="438">
        <v>985</v>
      </c>
      <c r="G30" s="438">
        <v>511</v>
      </c>
      <c r="H30" s="438">
        <v>5155</v>
      </c>
    </row>
    <row r="31" spans="1:8" ht="19.5" thickBot="1">
      <c r="A31" s="438">
        <v>30</v>
      </c>
      <c r="B31" s="438">
        <v>2018</v>
      </c>
      <c r="C31" s="439" t="s">
        <v>164</v>
      </c>
      <c r="D31" s="440"/>
      <c r="E31" s="438">
        <v>1048</v>
      </c>
      <c r="F31" s="438">
        <v>1085</v>
      </c>
      <c r="G31" s="438">
        <v>2360</v>
      </c>
      <c r="H31" s="438">
        <v>5155</v>
      </c>
    </row>
    <row r="32" spans="1:8" ht="19.5" thickBot="1">
      <c r="A32" s="438">
        <v>31</v>
      </c>
      <c r="B32" s="438">
        <v>2107</v>
      </c>
      <c r="C32" s="439" t="s">
        <v>165</v>
      </c>
      <c r="D32" s="440"/>
      <c r="E32" s="438">
        <v>769</v>
      </c>
      <c r="F32" s="438">
        <v>3415</v>
      </c>
      <c r="G32" s="438">
        <v>1275</v>
      </c>
      <c r="H32" s="438">
        <v>3312</v>
      </c>
    </row>
    <row r="33" spans="1:8" ht="19.5" thickBot="1">
      <c r="A33" s="438">
        <v>32</v>
      </c>
      <c r="B33" s="438">
        <v>2134</v>
      </c>
      <c r="C33" s="439" t="s">
        <v>166</v>
      </c>
      <c r="D33" s="440"/>
      <c r="E33" s="438">
        <v>1136</v>
      </c>
      <c r="F33" s="438">
        <v>4759</v>
      </c>
      <c r="G33" s="438">
        <v>1883</v>
      </c>
      <c r="H33" s="438">
        <v>2090</v>
      </c>
    </row>
    <row r="34" spans="1:8" ht="19.5" thickBot="1">
      <c r="A34" s="438">
        <v>33</v>
      </c>
      <c r="B34" s="438">
        <v>2141</v>
      </c>
      <c r="C34" s="439" t="s">
        <v>167</v>
      </c>
      <c r="D34" s="440"/>
      <c r="E34" s="438">
        <v>1978</v>
      </c>
      <c r="F34" s="438">
        <v>3694</v>
      </c>
      <c r="G34" s="438">
        <v>2855</v>
      </c>
      <c r="H34" s="438">
        <v>2159</v>
      </c>
    </row>
    <row r="35" spans="1:8" ht="19.5" thickBot="1">
      <c r="A35" s="438">
        <v>34</v>
      </c>
      <c r="B35" s="438">
        <v>2215</v>
      </c>
      <c r="C35" s="439" t="s">
        <v>168</v>
      </c>
      <c r="D35" s="440"/>
      <c r="E35" s="438">
        <v>2911</v>
      </c>
      <c r="F35" s="438">
        <v>579</v>
      </c>
      <c r="G35" s="438">
        <v>6108</v>
      </c>
      <c r="H35" s="438">
        <v>5155</v>
      </c>
    </row>
    <row r="36" spans="1:8" ht="19.5" thickBot="1">
      <c r="A36" s="438">
        <v>35</v>
      </c>
      <c r="B36" s="438">
        <v>2240</v>
      </c>
      <c r="C36" s="439" t="s">
        <v>169</v>
      </c>
      <c r="D36" s="440"/>
      <c r="E36" s="438">
        <v>393</v>
      </c>
      <c r="F36" s="438">
        <v>2566</v>
      </c>
      <c r="G36" s="438">
        <v>1722</v>
      </c>
      <c r="H36" s="438">
        <v>4491</v>
      </c>
    </row>
    <row r="37" spans="1:8" ht="38.25" thickBot="1">
      <c r="A37" s="438">
        <v>36</v>
      </c>
      <c r="B37" s="438">
        <v>2341</v>
      </c>
      <c r="C37" s="439" t="s">
        <v>170</v>
      </c>
      <c r="D37" s="440"/>
      <c r="E37" s="438">
        <v>1132</v>
      </c>
      <c r="F37" s="438">
        <v>1830</v>
      </c>
      <c r="G37" s="438">
        <v>1861</v>
      </c>
      <c r="H37" s="438">
        <v>5155</v>
      </c>
    </row>
    <row r="38" spans="1:8" ht="19.5" thickBot="1">
      <c r="A38" s="438">
        <v>37</v>
      </c>
      <c r="B38" s="438">
        <v>2439</v>
      </c>
      <c r="C38" s="439" t="s">
        <v>171</v>
      </c>
      <c r="D38" s="440"/>
      <c r="E38" s="438">
        <v>1142</v>
      </c>
      <c r="F38" s="438">
        <v>1990</v>
      </c>
      <c r="G38" s="438">
        <v>1949</v>
      </c>
      <c r="H38" s="438">
        <v>5155</v>
      </c>
    </row>
    <row r="39" spans="1:8" ht="19.5" thickBot="1">
      <c r="A39" s="438">
        <v>38</v>
      </c>
      <c r="B39" s="438">
        <v>2479</v>
      </c>
      <c r="C39" s="439" t="s">
        <v>172</v>
      </c>
      <c r="D39" s="440"/>
      <c r="E39" s="438">
        <v>588</v>
      </c>
      <c r="F39" s="438">
        <v>3662</v>
      </c>
      <c r="G39" s="438">
        <v>909</v>
      </c>
      <c r="H39" s="438">
        <v>4491</v>
      </c>
    </row>
    <row r="40" spans="1:8" ht="38.25" thickBot="1">
      <c r="A40" s="438">
        <v>39</v>
      </c>
      <c r="B40" s="438">
        <v>2516</v>
      </c>
      <c r="C40" s="439" t="s">
        <v>173</v>
      </c>
      <c r="D40" s="440"/>
      <c r="E40" s="438">
        <v>4961</v>
      </c>
      <c r="F40" s="438">
        <v>3350</v>
      </c>
      <c r="G40" s="438">
        <v>2151</v>
      </c>
      <c r="H40" s="438">
        <v>2688</v>
      </c>
    </row>
    <row r="41" spans="1:8" ht="38.25" thickBot="1">
      <c r="A41" s="438">
        <v>40</v>
      </c>
      <c r="B41" s="438">
        <v>2523</v>
      </c>
      <c r="C41" s="439" t="s">
        <v>174</v>
      </c>
      <c r="D41" s="440"/>
      <c r="E41" s="438">
        <v>382</v>
      </c>
      <c r="F41" s="438">
        <v>3060</v>
      </c>
      <c r="G41" s="438">
        <v>1159</v>
      </c>
      <c r="H41" s="438">
        <v>5155</v>
      </c>
    </row>
    <row r="42" spans="1:8" ht="19.5" thickBot="1">
      <c r="A42" s="438">
        <v>41</v>
      </c>
      <c r="B42" s="438">
        <v>2711</v>
      </c>
      <c r="C42" s="439" t="s">
        <v>175</v>
      </c>
      <c r="D42" s="440"/>
      <c r="E42" s="438">
        <v>3821</v>
      </c>
      <c r="F42" s="438">
        <v>1540</v>
      </c>
      <c r="G42" s="438">
        <v>2693</v>
      </c>
      <c r="H42" s="438">
        <v>5155</v>
      </c>
    </row>
    <row r="43" spans="1:8" ht="19.5" thickBot="1">
      <c r="A43" s="438">
        <v>42</v>
      </c>
      <c r="B43" s="438">
        <v>2722</v>
      </c>
      <c r="C43" s="439" t="s">
        <v>176</v>
      </c>
      <c r="D43" s="440"/>
      <c r="E43" s="438">
        <v>1220</v>
      </c>
      <c r="F43" s="438">
        <v>2562</v>
      </c>
      <c r="G43" s="438">
        <v>1989</v>
      </c>
      <c r="H43" s="438">
        <v>5155</v>
      </c>
    </row>
    <row r="44" spans="1:8" ht="38.25" thickBot="1">
      <c r="A44" s="438">
        <v>43</v>
      </c>
      <c r="B44" s="438">
        <v>2734</v>
      </c>
      <c r="C44" s="439" t="s">
        <v>177</v>
      </c>
      <c r="D44" s="440"/>
      <c r="E44" s="438">
        <v>502</v>
      </c>
      <c r="F44" s="438">
        <v>3771</v>
      </c>
      <c r="G44" s="438">
        <v>916</v>
      </c>
      <c r="H44" s="438">
        <v>5155</v>
      </c>
    </row>
    <row r="45" spans="1:8" ht="38.25" thickBot="1">
      <c r="A45" s="438">
        <v>44</v>
      </c>
      <c r="B45" s="438">
        <v>2800</v>
      </c>
      <c r="C45" s="439" t="s">
        <v>178</v>
      </c>
      <c r="D45" s="440"/>
      <c r="E45" s="438">
        <v>667</v>
      </c>
      <c r="F45" s="438">
        <v>3544</v>
      </c>
      <c r="G45" s="438">
        <v>1209</v>
      </c>
      <c r="H45" s="438">
        <v>5155</v>
      </c>
    </row>
    <row r="46" spans="1:8" ht="19.5" thickBot="1">
      <c r="A46" s="438">
        <v>45</v>
      </c>
      <c r="B46" s="438">
        <v>2829</v>
      </c>
      <c r="C46" s="439" t="s">
        <v>179</v>
      </c>
      <c r="D46" s="440"/>
      <c r="E46" s="438">
        <v>1064</v>
      </c>
      <c r="F46" s="438">
        <v>2844</v>
      </c>
      <c r="G46" s="438">
        <v>4037</v>
      </c>
      <c r="H46" s="438">
        <v>4491</v>
      </c>
    </row>
    <row r="47" spans="1:8" ht="19.5" thickBot="1">
      <c r="A47" s="438">
        <v>46</v>
      </c>
      <c r="B47" s="438">
        <v>2840</v>
      </c>
      <c r="C47" s="439" t="s">
        <v>180</v>
      </c>
      <c r="D47" s="440"/>
      <c r="E47" s="438">
        <v>1404</v>
      </c>
      <c r="F47" s="438">
        <v>2774</v>
      </c>
      <c r="G47" s="438">
        <v>1803</v>
      </c>
      <c r="H47" s="438">
        <v>5155</v>
      </c>
    </row>
    <row r="48" spans="1:8" ht="19.5" thickBot="1">
      <c r="A48" s="438">
        <v>47</v>
      </c>
      <c r="B48" s="438">
        <v>2844</v>
      </c>
      <c r="C48" s="439" t="s">
        <v>181</v>
      </c>
      <c r="D48" s="440"/>
      <c r="E48" s="438">
        <v>765</v>
      </c>
      <c r="F48" s="438">
        <v>4571</v>
      </c>
      <c r="G48" s="438">
        <v>1655</v>
      </c>
      <c r="H48" s="438">
        <v>4128</v>
      </c>
    </row>
    <row r="49" spans="1:8" ht="19.5" thickBot="1">
      <c r="A49" s="438">
        <v>48</v>
      </c>
      <c r="B49" s="438">
        <v>2859</v>
      </c>
      <c r="C49" s="439" t="s">
        <v>182</v>
      </c>
      <c r="D49" s="440"/>
      <c r="E49" s="438">
        <v>3899</v>
      </c>
      <c r="F49" s="438">
        <v>1871</v>
      </c>
      <c r="G49" s="438">
        <v>2293</v>
      </c>
      <c r="H49" s="438">
        <v>5155</v>
      </c>
    </row>
    <row r="50" spans="1:8" ht="19.5" thickBot="1">
      <c r="A50" s="438">
        <v>49</v>
      </c>
      <c r="B50" s="438">
        <v>2992</v>
      </c>
      <c r="C50" s="439" t="s">
        <v>183</v>
      </c>
      <c r="D50" s="440"/>
      <c r="E50" s="438">
        <v>2381</v>
      </c>
      <c r="F50" s="438">
        <v>2999</v>
      </c>
      <c r="G50" s="438">
        <v>1149</v>
      </c>
      <c r="H50" s="438">
        <v>5155</v>
      </c>
    </row>
    <row r="51" spans="1:8" ht="19.5" thickBot="1">
      <c r="A51" s="438">
        <v>50</v>
      </c>
      <c r="B51" s="438">
        <v>3080</v>
      </c>
      <c r="C51" s="439" t="s">
        <v>184</v>
      </c>
      <c r="D51" s="440"/>
      <c r="E51" s="438">
        <v>965</v>
      </c>
      <c r="F51" s="438">
        <v>3623</v>
      </c>
      <c r="G51" s="438">
        <v>2022</v>
      </c>
      <c r="H51" s="438">
        <v>5155</v>
      </c>
    </row>
    <row r="52" spans="1:8" ht="19.5" thickBot="1">
      <c r="A52" s="438">
        <v>51</v>
      </c>
      <c r="B52" s="438">
        <v>3097</v>
      </c>
      <c r="C52" s="439" t="s">
        <v>185</v>
      </c>
      <c r="D52" s="440"/>
      <c r="E52" s="438">
        <v>1729</v>
      </c>
      <c r="F52" s="438">
        <v>3308</v>
      </c>
      <c r="G52" s="438">
        <v>1687</v>
      </c>
      <c r="H52" s="438">
        <v>5155</v>
      </c>
    </row>
    <row r="53" spans="1:8" ht="19.5" thickBot="1">
      <c r="A53" s="438">
        <v>52</v>
      </c>
      <c r="B53" s="438">
        <v>3343</v>
      </c>
      <c r="C53" s="439" t="s">
        <v>186</v>
      </c>
      <c r="D53" s="440"/>
      <c r="E53" s="438">
        <v>1212</v>
      </c>
      <c r="F53" s="438">
        <v>4312</v>
      </c>
      <c r="G53" s="438">
        <v>1635</v>
      </c>
      <c r="H53" s="438">
        <v>5155</v>
      </c>
    </row>
    <row r="54" spans="1:8" ht="19.5" thickBot="1">
      <c r="A54" s="438">
        <v>53</v>
      </c>
      <c r="B54" s="438">
        <v>3367</v>
      </c>
      <c r="C54" s="439" t="s">
        <v>187</v>
      </c>
      <c r="D54" s="440"/>
      <c r="E54" s="438">
        <v>971</v>
      </c>
      <c r="F54" s="438">
        <v>4931</v>
      </c>
      <c r="G54" s="438">
        <v>1087</v>
      </c>
      <c r="H54" s="438">
        <v>5155</v>
      </c>
    </row>
    <row r="55" spans="1:8" ht="19.5" thickBot="1">
      <c r="A55" s="438">
        <v>54</v>
      </c>
      <c r="B55" s="438">
        <v>3383</v>
      </c>
      <c r="C55" s="439" t="s">
        <v>188</v>
      </c>
      <c r="D55" s="440"/>
      <c r="E55" s="438">
        <v>3062</v>
      </c>
      <c r="F55" s="438">
        <v>1874</v>
      </c>
      <c r="G55" s="438">
        <v>7924</v>
      </c>
      <c r="H55" s="438">
        <v>5155</v>
      </c>
    </row>
    <row r="56" spans="1:8" ht="19.5" thickBot="1">
      <c r="A56" s="438">
        <v>55</v>
      </c>
      <c r="B56" s="438">
        <v>3405</v>
      </c>
      <c r="C56" s="439" t="s">
        <v>189</v>
      </c>
      <c r="D56" s="440"/>
      <c r="E56" s="438">
        <v>2781</v>
      </c>
      <c r="F56" s="438">
        <v>2952</v>
      </c>
      <c r="G56" s="438">
        <v>3164</v>
      </c>
      <c r="H56" s="438">
        <v>5155</v>
      </c>
    </row>
    <row r="57" spans="1:8" ht="19.5" thickBot="1">
      <c r="A57" s="438">
        <v>56</v>
      </c>
      <c r="B57" s="438">
        <v>3539</v>
      </c>
      <c r="C57" s="439" t="s">
        <v>190</v>
      </c>
      <c r="D57" s="440"/>
      <c r="E57" s="438">
        <v>1722</v>
      </c>
      <c r="F57" s="438">
        <v>3963</v>
      </c>
      <c r="G57" s="438">
        <v>2668</v>
      </c>
      <c r="H57" s="438">
        <v>5155</v>
      </c>
    </row>
    <row r="58" spans="1:8" ht="19.5" thickBot="1">
      <c r="A58" s="438">
        <v>57</v>
      </c>
      <c r="B58" s="438">
        <v>3591</v>
      </c>
      <c r="C58" s="439" t="s">
        <v>191</v>
      </c>
      <c r="D58" s="440"/>
      <c r="E58" s="438">
        <v>4515</v>
      </c>
      <c r="F58" s="438">
        <v>2819</v>
      </c>
      <c r="G58" s="438">
        <v>3020</v>
      </c>
      <c r="H58" s="438">
        <v>5155</v>
      </c>
    </row>
    <row r="59" spans="1:8" ht="19.5" thickBot="1">
      <c r="A59" s="438">
        <v>58</v>
      </c>
      <c r="B59" s="438">
        <v>3615</v>
      </c>
      <c r="C59" s="439" t="s">
        <v>192</v>
      </c>
      <c r="D59" s="440"/>
      <c r="E59" s="438">
        <v>1592</v>
      </c>
      <c r="F59" s="438">
        <v>3863</v>
      </c>
      <c r="G59" s="438">
        <v>3621</v>
      </c>
      <c r="H59" s="438">
        <v>5155</v>
      </c>
    </row>
    <row r="60" spans="1:8" ht="19.5" thickBot="1">
      <c r="A60" s="438">
        <v>59</v>
      </c>
      <c r="B60" s="438">
        <v>3664</v>
      </c>
      <c r="C60" s="439" t="s">
        <v>193</v>
      </c>
      <c r="D60" s="440"/>
      <c r="E60" s="438">
        <v>1812</v>
      </c>
      <c r="F60" s="438">
        <v>3762</v>
      </c>
      <c r="G60" s="438">
        <v>3880</v>
      </c>
      <c r="H60" s="438">
        <v>5155</v>
      </c>
    </row>
    <row r="61" spans="1:8" ht="38.25" thickBot="1">
      <c r="A61" s="438">
        <v>60</v>
      </c>
      <c r="B61" s="438">
        <v>3776</v>
      </c>
      <c r="C61" s="439" t="s">
        <v>194</v>
      </c>
      <c r="D61" s="440"/>
      <c r="E61" s="438">
        <v>3352</v>
      </c>
      <c r="F61" s="438">
        <v>3445</v>
      </c>
      <c r="G61" s="438">
        <v>3337</v>
      </c>
      <c r="H61" s="438">
        <v>5155</v>
      </c>
    </row>
    <row r="62" spans="1:8" ht="19.5" thickBot="1">
      <c r="A62" s="438">
        <v>61</v>
      </c>
      <c r="B62" s="438">
        <v>3793</v>
      </c>
      <c r="C62" s="439" t="s">
        <v>195</v>
      </c>
      <c r="D62" s="440"/>
      <c r="E62" s="438">
        <v>2848</v>
      </c>
      <c r="F62" s="438">
        <v>3731</v>
      </c>
      <c r="G62" s="438">
        <v>3217</v>
      </c>
      <c r="H62" s="438">
        <v>5155</v>
      </c>
    </row>
    <row r="63" spans="1:8" ht="19.5" thickBot="1">
      <c r="A63" s="438">
        <v>62</v>
      </c>
      <c r="B63" s="438">
        <v>3814</v>
      </c>
      <c r="C63" s="439" t="s">
        <v>196</v>
      </c>
      <c r="D63" s="440"/>
      <c r="E63" s="438">
        <v>3069</v>
      </c>
      <c r="F63" s="438">
        <v>2963</v>
      </c>
      <c r="G63" s="438">
        <v>5560</v>
      </c>
      <c r="H63" s="438">
        <v>5155</v>
      </c>
    </row>
    <row r="64" spans="1:8" ht="19.5" thickBot="1">
      <c r="A64" s="438">
        <v>63</v>
      </c>
      <c r="B64" s="438">
        <v>3825</v>
      </c>
      <c r="C64" s="439" t="s">
        <v>197</v>
      </c>
      <c r="D64" s="440"/>
      <c r="E64" s="438">
        <v>5940</v>
      </c>
      <c r="F64" s="438">
        <v>3117</v>
      </c>
      <c r="G64" s="438">
        <v>2503</v>
      </c>
      <c r="H64" s="438">
        <v>5155</v>
      </c>
    </row>
    <row r="65" spans="1:8" ht="19.5" thickBot="1">
      <c r="A65" s="438">
        <v>64</v>
      </c>
      <c r="B65" s="438">
        <v>3827</v>
      </c>
      <c r="C65" s="439" t="s">
        <v>198</v>
      </c>
      <c r="D65" s="440"/>
      <c r="E65" s="438">
        <v>1829</v>
      </c>
      <c r="F65" s="438">
        <v>4365</v>
      </c>
      <c r="G65" s="438">
        <v>3026</v>
      </c>
      <c r="H65" s="438">
        <v>5155</v>
      </c>
    </row>
    <row r="66" spans="1:8" ht="19.5" thickBot="1">
      <c r="A66" s="438">
        <v>65</v>
      </c>
      <c r="B66" s="438">
        <v>3924</v>
      </c>
      <c r="C66" s="439" t="s">
        <v>199</v>
      </c>
      <c r="D66" s="440"/>
      <c r="E66" s="438">
        <v>7719</v>
      </c>
      <c r="F66" s="438">
        <v>3182</v>
      </c>
      <c r="G66" s="438">
        <v>1893</v>
      </c>
      <c r="H66" s="438">
        <v>5155</v>
      </c>
    </row>
    <row r="67" spans="1:8" ht="19.5" thickBot="1">
      <c r="A67" s="438">
        <v>66</v>
      </c>
      <c r="B67" s="438">
        <v>3936</v>
      </c>
      <c r="C67" s="439" t="s">
        <v>200</v>
      </c>
      <c r="D67" s="440"/>
      <c r="E67" s="438">
        <v>764</v>
      </c>
      <c r="F67" s="438">
        <v>5066</v>
      </c>
      <c r="G67" s="438">
        <v>3916</v>
      </c>
      <c r="H67" s="438">
        <v>5155</v>
      </c>
    </row>
    <row r="68" spans="1:8" ht="19.5" thickBot="1">
      <c r="A68" s="438">
        <v>67</v>
      </c>
      <c r="B68" s="438">
        <v>4001</v>
      </c>
      <c r="C68" s="439" t="s">
        <v>201</v>
      </c>
      <c r="D68" s="440"/>
      <c r="E68" s="438">
        <v>4685</v>
      </c>
      <c r="F68" s="438">
        <v>3516</v>
      </c>
      <c r="G68" s="438">
        <v>3291</v>
      </c>
      <c r="H68" s="438">
        <v>5155</v>
      </c>
    </row>
    <row r="69" spans="1:8" ht="19.5" thickBot="1">
      <c r="A69" s="438">
        <v>68</v>
      </c>
      <c r="B69" s="438">
        <v>4085</v>
      </c>
      <c r="C69" s="439" t="s">
        <v>202</v>
      </c>
      <c r="D69" s="440"/>
      <c r="E69" s="438">
        <v>4927</v>
      </c>
      <c r="F69" s="438">
        <v>3129</v>
      </c>
      <c r="G69" s="438">
        <v>4894</v>
      </c>
      <c r="H69" s="438">
        <v>5155</v>
      </c>
    </row>
    <row r="70" spans="1:8" ht="19.5" thickBot="1">
      <c r="A70" s="438">
        <v>69</v>
      </c>
      <c r="B70" s="438">
        <v>4307</v>
      </c>
      <c r="C70" s="439" t="s">
        <v>203</v>
      </c>
      <c r="D70" s="440"/>
      <c r="E70" s="438">
        <v>5488</v>
      </c>
      <c r="F70" s="438">
        <v>4174</v>
      </c>
      <c r="G70" s="438">
        <v>2588</v>
      </c>
      <c r="H70" s="438">
        <v>5155</v>
      </c>
    </row>
    <row r="71" spans="1:8" ht="19.5" thickBot="1">
      <c r="A71" s="438">
        <v>70</v>
      </c>
      <c r="B71" s="438">
        <v>4349</v>
      </c>
      <c r="C71" s="439" t="s">
        <v>204</v>
      </c>
      <c r="D71" s="440"/>
      <c r="E71" s="438">
        <v>4372</v>
      </c>
      <c r="F71" s="438">
        <v>2987</v>
      </c>
      <c r="G71" s="438">
        <v>7957</v>
      </c>
      <c r="H71" s="438">
        <v>5155</v>
      </c>
    </row>
    <row r="72" spans="1:8" ht="19.5" thickBot="1">
      <c r="A72" s="438">
        <v>71</v>
      </c>
      <c r="B72" s="438">
        <v>4547</v>
      </c>
      <c r="C72" s="439" t="s">
        <v>205</v>
      </c>
      <c r="D72" s="440"/>
      <c r="E72" s="438">
        <v>2198</v>
      </c>
      <c r="F72" s="438">
        <v>5261</v>
      </c>
      <c r="G72" s="438">
        <v>4012</v>
      </c>
      <c r="H72" s="438">
        <v>5155</v>
      </c>
    </row>
    <row r="73" spans="1:8" ht="19.5" thickBot="1">
      <c r="A73" s="438">
        <v>72</v>
      </c>
      <c r="B73" s="438">
        <v>4582</v>
      </c>
      <c r="C73" s="439" t="s">
        <v>206</v>
      </c>
      <c r="D73" s="440"/>
      <c r="E73" s="438">
        <v>2660</v>
      </c>
      <c r="F73" s="438">
        <v>4716</v>
      </c>
      <c r="G73" s="438">
        <v>5183</v>
      </c>
      <c r="H73" s="438">
        <v>5155</v>
      </c>
    </row>
    <row r="74" spans="1:8" ht="19.5" thickBot="1">
      <c r="A74" s="438">
        <v>73</v>
      </c>
      <c r="B74" s="438">
        <v>4609</v>
      </c>
      <c r="C74" s="439" t="s">
        <v>207</v>
      </c>
      <c r="D74" s="440"/>
      <c r="E74" s="438">
        <v>3017</v>
      </c>
      <c r="F74" s="438">
        <v>4806</v>
      </c>
      <c r="G74" s="438">
        <v>4513</v>
      </c>
      <c r="H74" s="438">
        <v>5155</v>
      </c>
    </row>
    <row r="75" spans="1:8" ht="19.5" thickBot="1">
      <c r="A75" s="438">
        <v>74</v>
      </c>
      <c r="B75" s="438">
        <v>4675</v>
      </c>
      <c r="C75" s="439" t="s">
        <v>208</v>
      </c>
      <c r="D75" s="440"/>
      <c r="E75" s="438">
        <v>902</v>
      </c>
      <c r="F75" s="438">
        <v>7443</v>
      </c>
      <c r="G75" s="438">
        <v>2178</v>
      </c>
      <c r="H75" s="438">
        <v>5155</v>
      </c>
    </row>
    <row r="76" spans="1:8" ht="19.5" thickBot="1">
      <c r="A76" s="438">
        <v>75</v>
      </c>
      <c r="B76" s="438">
        <v>4812</v>
      </c>
      <c r="C76" s="439" t="s">
        <v>209</v>
      </c>
      <c r="D76" s="440"/>
      <c r="E76" s="438">
        <v>6452</v>
      </c>
      <c r="F76" s="438">
        <v>3215</v>
      </c>
      <c r="G76" s="438">
        <v>7689</v>
      </c>
      <c r="H76" s="438">
        <v>5155</v>
      </c>
    </row>
    <row r="77" spans="1:8" ht="19.5" thickBot="1">
      <c r="A77" s="438">
        <v>76</v>
      </c>
      <c r="B77" s="438">
        <v>4822</v>
      </c>
      <c r="C77" s="439" t="s">
        <v>210</v>
      </c>
      <c r="D77" s="440"/>
      <c r="E77" s="438">
        <v>2551</v>
      </c>
      <c r="F77" s="438">
        <v>4954</v>
      </c>
      <c r="G77" s="438">
        <v>5908</v>
      </c>
      <c r="H77" s="438">
        <v>5155</v>
      </c>
    </row>
    <row r="78" spans="1:8" ht="19.5" thickBot="1">
      <c r="A78" s="438">
        <v>77</v>
      </c>
      <c r="B78" s="438">
        <v>4867</v>
      </c>
      <c r="C78" s="439" t="s">
        <v>211</v>
      </c>
      <c r="D78" s="440"/>
      <c r="E78" s="438">
        <v>1270</v>
      </c>
      <c r="F78" s="438">
        <v>7265</v>
      </c>
      <c r="G78" s="438">
        <v>2581</v>
      </c>
      <c r="H78" s="438">
        <v>5155</v>
      </c>
    </row>
    <row r="79" spans="1:8" ht="19.5" thickBot="1">
      <c r="A79" s="438">
        <v>78</v>
      </c>
      <c r="B79" s="438">
        <v>4955</v>
      </c>
      <c r="C79" s="439" t="s">
        <v>212</v>
      </c>
      <c r="D79" s="440"/>
      <c r="E79" s="438">
        <v>2941</v>
      </c>
      <c r="F79" s="438">
        <v>4698</v>
      </c>
      <c r="G79" s="438">
        <v>7041</v>
      </c>
      <c r="H79" s="438">
        <v>5155</v>
      </c>
    </row>
    <row r="80" spans="1:8" ht="19.5" thickBot="1">
      <c r="A80" s="438">
        <v>79</v>
      </c>
      <c r="B80" s="438">
        <v>5054</v>
      </c>
      <c r="C80" s="439" t="s">
        <v>213</v>
      </c>
      <c r="D80" s="440"/>
      <c r="E80" s="438">
        <v>6115</v>
      </c>
      <c r="F80" s="438">
        <v>5190</v>
      </c>
      <c r="G80" s="438">
        <v>2824</v>
      </c>
      <c r="H80" s="438">
        <v>5155</v>
      </c>
    </row>
    <row r="81" spans="1:8" ht="19.5" thickBot="1">
      <c r="A81" s="438">
        <v>80</v>
      </c>
      <c r="B81" s="438">
        <v>5097</v>
      </c>
      <c r="C81" s="439" t="s">
        <v>214</v>
      </c>
      <c r="D81" s="440"/>
      <c r="E81" s="438">
        <v>2662</v>
      </c>
      <c r="F81" s="438">
        <v>6286</v>
      </c>
      <c r="G81" s="438">
        <v>3641</v>
      </c>
      <c r="H81" s="438">
        <v>5155</v>
      </c>
    </row>
    <row r="82" spans="1:8" ht="19.5" thickBot="1">
      <c r="A82" s="438">
        <v>81</v>
      </c>
      <c r="B82" s="438">
        <v>5591</v>
      </c>
      <c r="C82" s="439" t="s">
        <v>215</v>
      </c>
      <c r="D82" s="440"/>
      <c r="E82" s="438">
        <v>4315</v>
      </c>
      <c r="F82" s="438">
        <v>6447</v>
      </c>
      <c r="G82" s="438">
        <v>3604</v>
      </c>
      <c r="H82" s="438">
        <v>5155</v>
      </c>
    </row>
    <row r="83" spans="1:8" ht="19.5" thickBot="1">
      <c r="A83" s="438">
        <v>82</v>
      </c>
      <c r="B83" s="438">
        <v>5605</v>
      </c>
      <c r="C83" s="439" t="s">
        <v>216</v>
      </c>
      <c r="D83" s="440"/>
      <c r="E83" s="438">
        <v>2594</v>
      </c>
      <c r="F83" s="438">
        <v>5540</v>
      </c>
      <c r="G83" s="438">
        <v>8573</v>
      </c>
      <c r="H83" s="438">
        <v>5155</v>
      </c>
    </row>
    <row r="84" spans="1:8" ht="19.5" thickBot="1">
      <c r="A84" s="438">
        <v>83</v>
      </c>
      <c r="B84" s="438">
        <v>5622</v>
      </c>
      <c r="C84" s="439" t="s">
        <v>217</v>
      </c>
      <c r="D84" s="440"/>
      <c r="E84" s="438">
        <v>1653</v>
      </c>
      <c r="F84" s="438">
        <v>4651</v>
      </c>
      <c r="G84" s="438">
        <v>13695</v>
      </c>
      <c r="H84" s="438">
        <v>5155</v>
      </c>
    </row>
    <row r="85" spans="1:8" ht="38.25" thickBot="1">
      <c r="A85" s="438">
        <v>84</v>
      </c>
      <c r="B85" s="438">
        <v>5627</v>
      </c>
      <c r="C85" s="439" t="s">
        <v>218</v>
      </c>
      <c r="D85" s="440"/>
      <c r="E85" s="438">
        <v>3660</v>
      </c>
      <c r="F85" s="438">
        <v>7011</v>
      </c>
      <c r="G85" s="438">
        <v>3041</v>
      </c>
      <c r="H85" s="438">
        <v>5155</v>
      </c>
    </row>
    <row r="86" spans="1:8" ht="19.5" thickBot="1">
      <c r="A86" s="438">
        <v>85</v>
      </c>
      <c r="B86" s="438">
        <v>5655</v>
      </c>
      <c r="C86" s="439" t="s">
        <v>219</v>
      </c>
      <c r="D86" s="440"/>
      <c r="E86" s="438">
        <v>2535</v>
      </c>
      <c r="F86" s="438">
        <v>8593</v>
      </c>
      <c r="G86" s="438">
        <v>1638</v>
      </c>
      <c r="H86" s="438">
        <v>5155</v>
      </c>
    </row>
    <row r="87" spans="1:8" ht="19.5" thickBot="1">
      <c r="A87" s="438">
        <v>86</v>
      </c>
      <c r="B87" s="438">
        <v>5742</v>
      </c>
      <c r="C87" s="439" t="s">
        <v>220</v>
      </c>
      <c r="D87" s="440"/>
      <c r="E87" s="438">
        <v>1036</v>
      </c>
      <c r="F87" s="438">
        <v>8345</v>
      </c>
      <c r="G87" s="438">
        <v>4699</v>
      </c>
      <c r="H87" s="438">
        <v>5155</v>
      </c>
    </row>
    <row r="88" spans="1:8" ht="19.5" thickBot="1">
      <c r="A88" s="438">
        <v>87</v>
      </c>
      <c r="B88" s="438">
        <v>5846</v>
      </c>
      <c r="C88" s="439" t="s">
        <v>221</v>
      </c>
      <c r="D88" s="440"/>
      <c r="E88" s="438">
        <v>3134</v>
      </c>
      <c r="F88" s="438">
        <v>7711</v>
      </c>
      <c r="G88" s="438">
        <v>3099</v>
      </c>
      <c r="H88" s="438">
        <v>5155</v>
      </c>
    </row>
    <row r="89" spans="1:8" ht="19.5" thickBot="1">
      <c r="A89" s="438">
        <v>88</v>
      </c>
      <c r="B89" s="438">
        <v>5960</v>
      </c>
      <c r="C89" s="439" t="s">
        <v>222</v>
      </c>
      <c r="D89" s="440"/>
      <c r="E89" s="438">
        <v>2284</v>
      </c>
      <c r="F89" s="438">
        <v>7247</v>
      </c>
      <c r="G89" s="438">
        <v>6073</v>
      </c>
      <c r="H89" s="438">
        <v>5155</v>
      </c>
    </row>
    <row r="90" spans="1:8" ht="19.5" thickBot="1">
      <c r="A90" s="438">
        <v>89</v>
      </c>
      <c r="B90" s="438">
        <v>5986</v>
      </c>
      <c r="C90" s="439" t="s">
        <v>223</v>
      </c>
      <c r="D90" s="440"/>
      <c r="E90" s="438">
        <v>1106</v>
      </c>
      <c r="F90" s="438">
        <v>9070</v>
      </c>
      <c r="G90" s="438">
        <v>3934</v>
      </c>
      <c r="H90" s="438">
        <v>5155</v>
      </c>
    </row>
    <row r="91" spans="1:8" ht="19.5" thickBot="1">
      <c r="A91" s="438">
        <v>90</v>
      </c>
      <c r="B91" s="438">
        <v>6202</v>
      </c>
      <c r="C91" s="439" t="s">
        <v>224</v>
      </c>
      <c r="D91" s="440"/>
      <c r="E91" s="438">
        <v>2624</v>
      </c>
      <c r="F91" s="438">
        <v>8704</v>
      </c>
      <c r="G91" s="438">
        <v>3078</v>
      </c>
      <c r="H91" s="438">
        <v>5155</v>
      </c>
    </row>
    <row r="92" spans="1:8" ht="19.5" thickBot="1">
      <c r="A92" s="438">
        <v>91</v>
      </c>
      <c r="B92" s="438">
        <v>6263</v>
      </c>
      <c r="C92" s="439" t="s">
        <v>225</v>
      </c>
      <c r="D92" s="440"/>
      <c r="E92" s="438">
        <v>4494</v>
      </c>
      <c r="F92" s="438">
        <v>7872</v>
      </c>
      <c r="G92" s="438">
        <v>3112</v>
      </c>
      <c r="H92" s="438">
        <v>5155</v>
      </c>
    </row>
    <row r="93" spans="1:8" ht="19.5" thickBot="1">
      <c r="A93" s="438">
        <v>92</v>
      </c>
      <c r="B93" s="438">
        <v>6313</v>
      </c>
      <c r="C93" s="439" t="s">
        <v>226</v>
      </c>
      <c r="D93" s="440"/>
      <c r="E93" s="438">
        <v>5672</v>
      </c>
      <c r="F93" s="438">
        <v>6822</v>
      </c>
      <c r="G93" s="438">
        <v>4775</v>
      </c>
      <c r="H93" s="438">
        <v>5155</v>
      </c>
    </row>
    <row r="94" spans="1:8" ht="19.5" thickBot="1">
      <c r="A94" s="438">
        <v>93</v>
      </c>
      <c r="B94" s="438">
        <v>6388</v>
      </c>
      <c r="C94" s="439" t="s">
        <v>227</v>
      </c>
      <c r="D94" s="440"/>
      <c r="E94" s="438">
        <v>2345</v>
      </c>
      <c r="F94" s="438">
        <v>9211</v>
      </c>
      <c r="G94" s="438">
        <v>3169</v>
      </c>
      <c r="H94" s="438">
        <v>5155</v>
      </c>
    </row>
    <row r="95" spans="1:8" ht="19.5" thickBot="1">
      <c r="A95" s="438">
        <v>94</v>
      </c>
      <c r="B95" s="438">
        <v>6398</v>
      </c>
      <c r="C95" s="439" t="s">
        <v>228</v>
      </c>
      <c r="D95" s="440"/>
      <c r="E95" s="438">
        <v>1559</v>
      </c>
      <c r="F95" s="438">
        <v>10460</v>
      </c>
      <c r="G95" s="438">
        <v>2103</v>
      </c>
      <c r="H95" s="438">
        <v>5155</v>
      </c>
    </row>
    <row r="96" spans="1:8" ht="19.5" thickBot="1">
      <c r="A96" s="438">
        <v>95</v>
      </c>
      <c r="B96" s="438">
        <v>6408</v>
      </c>
      <c r="C96" s="439" t="s">
        <v>229</v>
      </c>
      <c r="D96" s="440"/>
      <c r="E96" s="438">
        <v>1612</v>
      </c>
      <c r="F96" s="438">
        <v>8817</v>
      </c>
      <c r="G96" s="438">
        <v>5351</v>
      </c>
      <c r="H96" s="438">
        <v>5155</v>
      </c>
    </row>
    <row r="97" spans="1:8" ht="19.5" thickBot="1">
      <c r="A97" s="438">
        <v>96</v>
      </c>
      <c r="B97" s="438">
        <v>6413</v>
      </c>
      <c r="C97" s="439" t="s">
        <v>230</v>
      </c>
      <c r="D97" s="440"/>
      <c r="E97" s="438">
        <v>4159</v>
      </c>
      <c r="F97" s="438">
        <v>5982</v>
      </c>
      <c r="G97" s="438">
        <v>9436</v>
      </c>
      <c r="H97" s="438">
        <v>5155</v>
      </c>
    </row>
    <row r="98" spans="1:8" ht="19.5" thickBot="1">
      <c r="A98" s="438">
        <v>97</v>
      </c>
      <c r="B98" s="438">
        <v>6484</v>
      </c>
      <c r="C98" s="439" t="s">
        <v>231</v>
      </c>
      <c r="D98" s="440"/>
      <c r="E98" s="438">
        <v>3118</v>
      </c>
      <c r="F98" s="438">
        <v>7745</v>
      </c>
      <c r="G98" s="438">
        <v>5922</v>
      </c>
      <c r="H98" s="438">
        <v>5155</v>
      </c>
    </row>
    <row r="99" spans="1:8" ht="19.5" thickBot="1">
      <c r="A99" s="438">
        <v>98</v>
      </c>
      <c r="B99" s="438">
        <v>6592</v>
      </c>
      <c r="C99" s="439" t="s">
        <v>232</v>
      </c>
      <c r="D99" s="440"/>
      <c r="E99" s="438">
        <v>2864</v>
      </c>
      <c r="F99" s="438">
        <v>8504</v>
      </c>
      <c r="G99" s="438">
        <v>4855</v>
      </c>
      <c r="H99" s="438">
        <v>5155</v>
      </c>
    </row>
    <row r="100" spans="1:8" ht="38.25" thickBot="1">
      <c r="A100" s="438">
        <v>99</v>
      </c>
      <c r="B100" s="438">
        <v>6858</v>
      </c>
      <c r="C100" s="439" t="s">
        <v>233</v>
      </c>
      <c r="D100" s="440"/>
      <c r="E100" s="438">
        <v>6314</v>
      </c>
      <c r="F100" s="438">
        <v>6640</v>
      </c>
      <c r="G100" s="438">
        <v>7370</v>
      </c>
      <c r="H100" s="438">
        <v>5155</v>
      </c>
    </row>
    <row r="101" spans="1:8" ht="19.5" thickBot="1">
      <c r="A101" s="438">
        <v>100</v>
      </c>
      <c r="B101" s="438">
        <v>6898</v>
      </c>
      <c r="C101" s="439" t="s">
        <v>234</v>
      </c>
      <c r="D101" s="440"/>
      <c r="E101" s="438">
        <v>4323</v>
      </c>
      <c r="F101" s="438">
        <v>7325</v>
      </c>
      <c r="G101" s="438">
        <v>7570</v>
      </c>
      <c r="H101" s="438">
        <v>5155</v>
      </c>
    </row>
    <row r="102" spans="1:8" ht="38.25" thickBot="1">
      <c r="A102" s="438">
        <v>101</v>
      </c>
      <c r="B102" s="438">
        <v>7055</v>
      </c>
      <c r="C102" s="439" t="s">
        <v>235</v>
      </c>
      <c r="D102" s="440"/>
      <c r="E102" s="438">
        <v>4445</v>
      </c>
      <c r="F102" s="438">
        <v>7438</v>
      </c>
      <c r="G102" s="438">
        <v>7914</v>
      </c>
      <c r="H102" s="438">
        <v>5155</v>
      </c>
    </row>
    <row r="103" spans="1:8" ht="19.5" thickBot="1">
      <c r="A103" s="438">
        <v>102</v>
      </c>
      <c r="B103" s="438">
        <v>7085</v>
      </c>
      <c r="C103" s="439" t="s">
        <v>236</v>
      </c>
      <c r="D103" s="440"/>
      <c r="E103" s="438">
        <v>6012</v>
      </c>
      <c r="F103" s="438">
        <v>8479</v>
      </c>
      <c r="G103" s="438">
        <v>3866</v>
      </c>
      <c r="H103" s="438">
        <v>5155</v>
      </c>
    </row>
    <row r="104" spans="1:8" ht="19.5" thickBot="1">
      <c r="A104" s="438">
        <v>103</v>
      </c>
      <c r="B104" s="438">
        <v>7177</v>
      </c>
      <c r="C104" s="439" t="s">
        <v>237</v>
      </c>
      <c r="D104" s="440"/>
      <c r="E104" s="438">
        <v>6045</v>
      </c>
      <c r="F104" s="438">
        <v>6813</v>
      </c>
      <c r="G104" s="438">
        <v>8856</v>
      </c>
      <c r="H104" s="438">
        <v>5155</v>
      </c>
    </row>
    <row r="105" spans="1:8" ht="19.5" thickBot="1">
      <c r="A105" s="438">
        <v>104</v>
      </c>
      <c r="B105" s="438">
        <v>7286</v>
      </c>
      <c r="C105" s="439" t="s">
        <v>238</v>
      </c>
      <c r="D105" s="440"/>
      <c r="E105" s="438">
        <v>5293</v>
      </c>
      <c r="F105" s="438">
        <v>8724</v>
      </c>
      <c r="G105" s="438">
        <v>4751</v>
      </c>
      <c r="H105" s="438">
        <v>5155</v>
      </c>
    </row>
    <row r="106" spans="1:8" ht="19.5" thickBot="1">
      <c r="A106" s="438">
        <v>105</v>
      </c>
      <c r="B106" s="438">
        <v>7334</v>
      </c>
      <c r="C106" s="439" t="s">
        <v>239</v>
      </c>
      <c r="D106" s="440"/>
      <c r="E106" s="438">
        <v>8444</v>
      </c>
      <c r="F106" s="438">
        <v>7072</v>
      </c>
      <c r="G106" s="438">
        <v>6445</v>
      </c>
      <c r="H106" s="438">
        <v>5155</v>
      </c>
    </row>
    <row r="107" spans="1:8" ht="19.5" thickBot="1">
      <c r="A107" s="438">
        <v>106</v>
      </c>
      <c r="B107" s="438">
        <v>7395</v>
      </c>
      <c r="C107" s="439" t="s">
        <v>240</v>
      </c>
      <c r="D107" s="440"/>
      <c r="E107" s="438">
        <v>9187</v>
      </c>
      <c r="F107" s="438">
        <v>6070</v>
      </c>
      <c r="G107" s="438">
        <v>8936</v>
      </c>
      <c r="H107" s="438">
        <v>5155</v>
      </c>
    </row>
    <row r="108" spans="1:8" ht="19.5" thickBot="1">
      <c r="A108" s="438">
        <v>107</v>
      </c>
      <c r="B108" s="438">
        <v>7443</v>
      </c>
      <c r="C108" s="439" t="s">
        <v>241</v>
      </c>
      <c r="D108" s="440"/>
      <c r="E108" s="438">
        <v>2819</v>
      </c>
      <c r="F108" s="438">
        <v>10425</v>
      </c>
      <c r="G108" s="438">
        <v>4207</v>
      </c>
      <c r="H108" s="438">
        <v>5155</v>
      </c>
    </row>
    <row r="109" spans="1:8" ht="19.5" thickBot="1">
      <c r="A109" s="438">
        <v>108</v>
      </c>
      <c r="B109" s="438">
        <v>7646</v>
      </c>
      <c r="C109" s="439" t="s">
        <v>242</v>
      </c>
      <c r="D109" s="440"/>
      <c r="E109" s="438">
        <v>3733</v>
      </c>
      <c r="F109" s="438">
        <v>10862</v>
      </c>
      <c r="G109" s="438">
        <v>3054</v>
      </c>
      <c r="H109" s="438">
        <v>5155</v>
      </c>
    </row>
    <row r="110" spans="1:8" ht="19.5" thickBot="1">
      <c r="A110" s="438">
        <v>109</v>
      </c>
      <c r="B110" s="438">
        <v>7722</v>
      </c>
      <c r="C110" s="439" t="s">
        <v>243</v>
      </c>
      <c r="D110" s="440"/>
      <c r="E110" s="438">
        <v>1465</v>
      </c>
      <c r="F110" s="438">
        <v>12178</v>
      </c>
      <c r="G110" s="438">
        <v>3833</v>
      </c>
      <c r="H110" s="438">
        <v>5155</v>
      </c>
    </row>
    <row r="111" spans="1:8" ht="19.5" thickBot="1">
      <c r="A111" s="438">
        <v>110</v>
      </c>
      <c r="B111" s="438">
        <v>7778</v>
      </c>
      <c r="C111" s="439" t="s">
        <v>244</v>
      </c>
      <c r="D111" s="440"/>
      <c r="E111" s="438">
        <v>1614</v>
      </c>
      <c r="F111" s="438">
        <v>10394</v>
      </c>
      <c r="G111" s="438">
        <v>8045</v>
      </c>
      <c r="H111" s="438">
        <v>5155</v>
      </c>
    </row>
    <row r="112" spans="1:8" ht="19.5" thickBot="1">
      <c r="A112" s="438">
        <v>111</v>
      </c>
      <c r="B112" s="438">
        <v>8076</v>
      </c>
      <c r="C112" s="439" t="s">
        <v>245</v>
      </c>
      <c r="D112" s="440"/>
      <c r="E112" s="438">
        <v>3200</v>
      </c>
      <c r="F112" s="438">
        <v>11360</v>
      </c>
      <c r="G112" s="438">
        <v>4378</v>
      </c>
      <c r="H112" s="438">
        <v>5155</v>
      </c>
    </row>
    <row r="113" spans="1:8" ht="19.5" thickBot="1">
      <c r="A113" s="438">
        <v>112</v>
      </c>
      <c r="B113" s="438">
        <v>8142</v>
      </c>
      <c r="C113" s="439" t="s">
        <v>246</v>
      </c>
      <c r="D113" s="440"/>
      <c r="E113" s="438">
        <v>4924</v>
      </c>
      <c r="F113" s="438">
        <v>10848</v>
      </c>
      <c r="G113" s="438">
        <v>3865</v>
      </c>
      <c r="H113" s="438">
        <v>5155</v>
      </c>
    </row>
    <row r="114" spans="1:8" ht="19.5" thickBot="1">
      <c r="A114" s="438">
        <v>113</v>
      </c>
      <c r="B114" s="438">
        <v>8266</v>
      </c>
      <c r="C114" s="439" t="s">
        <v>247</v>
      </c>
      <c r="D114" s="440"/>
      <c r="E114" s="438">
        <v>2467</v>
      </c>
      <c r="F114" s="438">
        <v>8881</v>
      </c>
      <c r="G114" s="438">
        <v>13111</v>
      </c>
      <c r="H114" s="438">
        <v>5155</v>
      </c>
    </row>
    <row r="115" spans="1:8" ht="19.5" thickBot="1">
      <c r="A115" s="438">
        <v>114</v>
      </c>
      <c r="B115" s="438">
        <v>8371</v>
      </c>
      <c r="C115" s="439" t="s">
        <v>248</v>
      </c>
      <c r="D115" s="440"/>
      <c r="E115" s="438">
        <v>11130</v>
      </c>
      <c r="F115" s="438">
        <v>8014</v>
      </c>
      <c r="G115" s="438">
        <v>9245</v>
      </c>
      <c r="H115" s="438">
        <v>4491</v>
      </c>
    </row>
    <row r="116" spans="1:8" ht="19.5" thickBot="1">
      <c r="A116" s="438">
        <v>115</v>
      </c>
      <c r="B116" s="438">
        <v>8405</v>
      </c>
      <c r="C116" s="439" t="s">
        <v>249</v>
      </c>
      <c r="D116" s="440"/>
      <c r="E116" s="438">
        <v>2734</v>
      </c>
      <c r="F116" s="438">
        <v>10319</v>
      </c>
      <c r="G116" s="438">
        <v>9376</v>
      </c>
      <c r="H116" s="438">
        <v>5155</v>
      </c>
    </row>
    <row r="117" spans="1:8" ht="19.5" thickBot="1">
      <c r="A117" s="438">
        <v>116</v>
      </c>
      <c r="B117" s="438">
        <v>8439</v>
      </c>
      <c r="C117" s="439" t="s">
        <v>250</v>
      </c>
      <c r="D117" s="440"/>
      <c r="E117" s="438">
        <v>4312</v>
      </c>
      <c r="F117" s="438">
        <v>10276</v>
      </c>
      <c r="G117" s="438">
        <v>7353</v>
      </c>
      <c r="H117" s="438">
        <v>5155</v>
      </c>
    </row>
    <row r="118" spans="1:8" ht="19.5" thickBot="1">
      <c r="A118" s="438">
        <v>117</v>
      </c>
      <c r="B118" s="438">
        <v>8647</v>
      </c>
      <c r="C118" s="439" t="s">
        <v>251</v>
      </c>
      <c r="D118" s="440"/>
      <c r="E118" s="438">
        <v>3605</v>
      </c>
      <c r="F118" s="438">
        <v>12459</v>
      </c>
      <c r="G118" s="438">
        <v>3820</v>
      </c>
      <c r="H118" s="438">
        <v>5155</v>
      </c>
    </row>
    <row r="119" spans="1:8" ht="19.5" thickBot="1">
      <c r="A119" s="438">
        <v>118</v>
      </c>
      <c r="B119" s="438">
        <v>8687</v>
      </c>
      <c r="C119" s="439" t="s">
        <v>252</v>
      </c>
      <c r="D119" s="440"/>
      <c r="E119" s="438">
        <v>2704</v>
      </c>
      <c r="F119" s="438">
        <v>11564</v>
      </c>
      <c r="G119" s="438">
        <v>7542</v>
      </c>
      <c r="H119" s="438">
        <v>5155</v>
      </c>
    </row>
    <row r="120" spans="1:8" ht="19.5" thickBot="1">
      <c r="A120" s="438">
        <v>119</v>
      </c>
      <c r="B120" s="438">
        <v>8761</v>
      </c>
      <c r="C120" s="439" t="s">
        <v>253</v>
      </c>
      <c r="D120" s="440"/>
      <c r="E120" s="438">
        <v>4104</v>
      </c>
      <c r="F120" s="438">
        <v>10926</v>
      </c>
      <c r="G120" s="438">
        <v>7433</v>
      </c>
      <c r="H120" s="438">
        <v>5155</v>
      </c>
    </row>
    <row r="121" spans="1:8" ht="19.5" thickBot="1">
      <c r="A121" s="438">
        <v>120</v>
      </c>
      <c r="B121" s="438">
        <v>8924</v>
      </c>
      <c r="C121" s="439" t="s">
        <v>254</v>
      </c>
      <c r="D121" s="440"/>
      <c r="E121" s="438">
        <v>14484</v>
      </c>
      <c r="F121" s="438">
        <v>8070</v>
      </c>
      <c r="G121" s="438">
        <v>5581</v>
      </c>
      <c r="H121" s="438">
        <v>5155</v>
      </c>
    </row>
    <row r="122" spans="1:8" ht="19.5" thickBot="1">
      <c r="A122" s="438">
        <v>121</v>
      </c>
      <c r="B122" s="438">
        <v>8978</v>
      </c>
      <c r="C122" s="439" t="s">
        <v>255</v>
      </c>
      <c r="D122" s="440"/>
      <c r="E122" s="438">
        <v>7144</v>
      </c>
      <c r="F122" s="438">
        <v>10213</v>
      </c>
      <c r="G122" s="438">
        <v>7407</v>
      </c>
      <c r="H122" s="438">
        <v>5155</v>
      </c>
    </row>
    <row r="123" spans="1:8" ht="19.5" thickBot="1">
      <c r="A123" s="438">
        <v>122</v>
      </c>
      <c r="B123" s="438">
        <v>9081</v>
      </c>
      <c r="C123" s="439" t="s">
        <v>256</v>
      </c>
      <c r="D123" s="440"/>
      <c r="E123" s="438">
        <v>8953</v>
      </c>
      <c r="F123" s="438">
        <v>10063</v>
      </c>
      <c r="G123" s="438">
        <v>6399</v>
      </c>
      <c r="H123" s="438">
        <v>5155</v>
      </c>
    </row>
    <row r="124" spans="1:8" ht="19.5" thickBot="1">
      <c r="A124" s="438">
        <v>123</v>
      </c>
      <c r="B124" s="438">
        <v>9100</v>
      </c>
      <c r="C124" s="439" t="s">
        <v>257</v>
      </c>
      <c r="D124" s="440"/>
      <c r="E124" s="438">
        <v>8596</v>
      </c>
      <c r="F124" s="438">
        <v>8218</v>
      </c>
      <c r="G124" s="438">
        <v>12106</v>
      </c>
      <c r="H124" s="438">
        <v>5155</v>
      </c>
    </row>
    <row r="125" spans="1:8" ht="19.5" thickBot="1">
      <c r="A125" s="438">
        <v>124</v>
      </c>
      <c r="B125" s="438">
        <v>9100</v>
      </c>
      <c r="C125" s="439" t="s">
        <v>258</v>
      </c>
      <c r="D125" s="440"/>
      <c r="E125" s="438">
        <v>9240</v>
      </c>
      <c r="F125" s="438">
        <v>6978</v>
      </c>
      <c r="G125" s="438">
        <v>14684</v>
      </c>
      <c r="H125" s="438">
        <v>5155</v>
      </c>
    </row>
    <row r="126" spans="1:8" ht="19.5" thickBot="1">
      <c r="A126" s="438">
        <v>125</v>
      </c>
      <c r="B126" s="438">
        <v>9171</v>
      </c>
      <c r="C126" s="439" t="s">
        <v>259</v>
      </c>
      <c r="D126" s="440"/>
      <c r="E126" s="438">
        <v>4046</v>
      </c>
      <c r="F126" s="438">
        <v>12350</v>
      </c>
      <c r="G126" s="438">
        <v>5943</v>
      </c>
      <c r="H126" s="438">
        <v>5155</v>
      </c>
    </row>
    <row r="127" spans="1:8" ht="19.5" thickBot="1">
      <c r="A127" s="438">
        <v>126</v>
      </c>
      <c r="B127" s="438">
        <v>9665</v>
      </c>
      <c r="C127" s="439" t="s">
        <v>260</v>
      </c>
      <c r="D127" s="440"/>
      <c r="E127" s="438">
        <v>4689</v>
      </c>
      <c r="F127" s="438">
        <v>11979</v>
      </c>
      <c r="G127" s="438">
        <v>8576</v>
      </c>
      <c r="H127" s="438">
        <v>5155</v>
      </c>
    </row>
    <row r="128" spans="1:8" ht="19.5" thickBot="1">
      <c r="A128" s="438">
        <v>127</v>
      </c>
      <c r="B128" s="438">
        <v>9732</v>
      </c>
      <c r="C128" s="439" t="s">
        <v>261</v>
      </c>
      <c r="D128" s="440"/>
      <c r="E128" s="438">
        <v>8635</v>
      </c>
      <c r="F128" s="438">
        <v>10854</v>
      </c>
      <c r="G128" s="438">
        <v>7774</v>
      </c>
      <c r="H128" s="438">
        <v>5155</v>
      </c>
    </row>
    <row r="129" spans="1:8" ht="19.5" thickBot="1">
      <c r="A129" s="438">
        <v>128</v>
      </c>
      <c r="B129" s="438">
        <v>9772</v>
      </c>
      <c r="C129" s="439" t="s">
        <v>262</v>
      </c>
      <c r="D129" s="440"/>
      <c r="E129" s="438">
        <v>3960</v>
      </c>
      <c r="F129" s="438">
        <v>13868</v>
      </c>
      <c r="G129" s="438">
        <v>8052</v>
      </c>
      <c r="H129" s="438">
        <v>4491</v>
      </c>
    </row>
    <row r="130" spans="1:8" ht="38.25" thickBot="1">
      <c r="A130" s="438">
        <v>129</v>
      </c>
      <c r="B130" s="438">
        <v>9969</v>
      </c>
      <c r="C130" s="439" t="s">
        <v>263</v>
      </c>
      <c r="D130" s="440"/>
      <c r="E130" s="438">
        <v>14849</v>
      </c>
      <c r="F130" s="438">
        <v>8857</v>
      </c>
      <c r="G130" s="438">
        <v>8002</v>
      </c>
      <c r="H130" s="438">
        <v>5155</v>
      </c>
    </row>
    <row r="131" spans="1:8" ht="19.5" thickBot="1">
      <c r="A131" s="438">
        <v>130</v>
      </c>
      <c r="B131" s="438">
        <v>9983</v>
      </c>
      <c r="C131" s="439" t="s">
        <v>264</v>
      </c>
      <c r="D131" s="440"/>
      <c r="E131" s="438">
        <v>3278</v>
      </c>
      <c r="F131" s="438">
        <v>14135</v>
      </c>
      <c r="G131" s="438">
        <v>6405</v>
      </c>
      <c r="H131" s="438">
        <v>5155</v>
      </c>
    </row>
    <row r="132" spans="1:8" ht="19.5" thickBot="1">
      <c r="A132" s="438">
        <v>131</v>
      </c>
      <c r="B132" s="438">
        <v>10069</v>
      </c>
      <c r="C132" s="439" t="s">
        <v>265</v>
      </c>
      <c r="D132" s="440"/>
      <c r="E132" s="438">
        <v>4620</v>
      </c>
      <c r="F132" s="438">
        <v>12520</v>
      </c>
      <c r="G132" s="438">
        <v>9239</v>
      </c>
      <c r="H132" s="438">
        <v>5155</v>
      </c>
    </row>
    <row r="133" spans="1:8" ht="19.5" thickBot="1">
      <c r="A133" s="438">
        <v>132</v>
      </c>
      <c r="B133" s="438">
        <v>10077</v>
      </c>
      <c r="C133" s="439" t="s">
        <v>266</v>
      </c>
      <c r="D133" s="440"/>
      <c r="E133" s="438">
        <v>4765</v>
      </c>
      <c r="F133" s="438">
        <v>12675</v>
      </c>
      <c r="G133" s="438">
        <v>8664</v>
      </c>
      <c r="H133" s="438">
        <v>5155</v>
      </c>
    </row>
    <row r="134" spans="1:8" ht="19.5" thickBot="1">
      <c r="A134" s="438">
        <v>133</v>
      </c>
      <c r="B134" s="438">
        <v>10077</v>
      </c>
      <c r="C134" s="439" t="s">
        <v>267</v>
      </c>
      <c r="D134" s="440"/>
      <c r="E134" s="438">
        <v>1950</v>
      </c>
      <c r="F134" s="438">
        <v>14653</v>
      </c>
      <c r="G134" s="438">
        <v>7822</v>
      </c>
      <c r="H134" s="438">
        <v>5155</v>
      </c>
    </row>
    <row r="135" spans="1:8" ht="19.5" thickBot="1">
      <c r="A135" s="438">
        <v>134</v>
      </c>
      <c r="B135" s="438">
        <v>10464</v>
      </c>
      <c r="C135" s="439" t="s">
        <v>268</v>
      </c>
      <c r="D135" s="440"/>
      <c r="E135" s="438">
        <v>15126</v>
      </c>
      <c r="F135" s="438">
        <v>8910</v>
      </c>
      <c r="G135" s="438">
        <v>10227</v>
      </c>
      <c r="H135" s="438">
        <v>5155</v>
      </c>
    </row>
    <row r="136" spans="1:8" ht="19.5" thickBot="1">
      <c r="A136" s="438">
        <v>135</v>
      </c>
      <c r="B136" s="438">
        <v>10520</v>
      </c>
      <c r="C136" s="439" t="s">
        <v>269</v>
      </c>
      <c r="D136" s="440"/>
      <c r="E136" s="438">
        <v>9182</v>
      </c>
      <c r="F136" s="438">
        <v>12516</v>
      </c>
      <c r="G136" s="438">
        <v>6742</v>
      </c>
      <c r="H136" s="438">
        <v>5155</v>
      </c>
    </row>
    <row r="137" spans="1:8" ht="19.5" thickBot="1">
      <c r="A137" s="438">
        <v>136</v>
      </c>
      <c r="B137" s="438">
        <v>10569</v>
      </c>
      <c r="C137" s="439" t="s">
        <v>270</v>
      </c>
      <c r="D137" s="440"/>
      <c r="E137" s="438">
        <v>2883</v>
      </c>
      <c r="F137" s="438">
        <v>18045</v>
      </c>
      <c r="G137" s="438">
        <v>827</v>
      </c>
      <c r="H137" s="438">
        <v>5155</v>
      </c>
    </row>
    <row r="138" spans="1:8" ht="19.5" thickBot="1">
      <c r="A138" s="438">
        <v>137</v>
      </c>
      <c r="B138" s="438">
        <v>10650</v>
      </c>
      <c r="C138" s="439" t="s">
        <v>271</v>
      </c>
      <c r="D138" s="440"/>
      <c r="E138" s="438">
        <v>10586</v>
      </c>
      <c r="F138" s="438">
        <v>13284</v>
      </c>
      <c r="G138" s="438">
        <v>4153</v>
      </c>
      <c r="H138" s="438">
        <v>5155</v>
      </c>
    </row>
    <row r="139" spans="1:8" ht="19.5" thickBot="1">
      <c r="A139" s="438">
        <v>138</v>
      </c>
      <c r="B139" s="438">
        <v>10729</v>
      </c>
      <c r="C139" s="439" t="s">
        <v>272</v>
      </c>
      <c r="D139" s="440"/>
      <c r="E139" s="438">
        <v>6143</v>
      </c>
      <c r="F139" s="438">
        <v>14399</v>
      </c>
      <c r="G139" s="438">
        <v>6139</v>
      </c>
      <c r="H139" s="438">
        <v>5155</v>
      </c>
    </row>
    <row r="140" spans="1:8" ht="19.5" thickBot="1">
      <c r="A140" s="438">
        <v>139</v>
      </c>
      <c r="B140" s="438">
        <v>10783</v>
      </c>
      <c r="C140" s="439" t="s">
        <v>273</v>
      </c>
      <c r="D140" s="440"/>
      <c r="E140" s="438">
        <v>4507</v>
      </c>
      <c r="F140" s="438">
        <v>14818</v>
      </c>
      <c r="G140" s="438">
        <v>6818</v>
      </c>
      <c r="H140" s="438">
        <v>5155</v>
      </c>
    </row>
    <row r="141" spans="1:8" ht="19.5" thickBot="1">
      <c r="A141" s="438">
        <v>140</v>
      </c>
      <c r="B141" s="438">
        <v>10838</v>
      </c>
      <c r="C141" s="439" t="s">
        <v>274</v>
      </c>
      <c r="D141" s="440"/>
      <c r="E141" s="438">
        <v>11477</v>
      </c>
      <c r="F141" s="438">
        <v>14068</v>
      </c>
      <c r="G141" s="438">
        <v>11635</v>
      </c>
      <c r="H141" s="438">
        <v>3219</v>
      </c>
    </row>
    <row r="142" spans="1:8" ht="19.5" thickBot="1">
      <c r="A142" s="438">
        <v>141</v>
      </c>
      <c r="B142" s="438">
        <v>11038</v>
      </c>
      <c r="C142" s="439" t="s">
        <v>275</v>
      </c>
      <c r="D142" s="440"/>
      <c r="E142" s="438">
        <v>6630</v>
      </c>
      <c r="F142" s="438">
        <v>13854</v>
      </c>
      <c r="G142" s="438">
        <v>8480</v>
      </c>
      <c r="H142" s="438">
        <v>5155</v>
      </c>
    </row>
    <row r="143" spans="1:8" ht="19.5" thickBot="1">
      <c r="A143" s="438">
        <v>142</v>
      </c>
      <c r="B143" s="438">
        <v>11388</v>
      </c>
      <c r="C143" s="439" t="s">
        <v>276</v>
      </c>
      <c r="D143" s="440"/>
      <c r="E143" s="438">
        <v>5638</v>
      </c>
      <c r="F143" s="438">
        <v>14686</v>
      </c>
      <c r="G143" s="438">
        <v>8986</v>
      </c>
      <c r="H143" s="438">
        <v>5155</v>
      </c>
    </row>
    <row r="144" spans="1:8" ht="19.5" thickBot="1">
      <c r="A144" s="438">
        <v>143</v>
      </c>
      <c r="B144" s="438">
        <v>11543</v>
      </c>
      <c r="C144" s="439" t="s">
        <v>277</v>
      </c>
      <c r="D144" s="440"/>
      <c r="E144" s="438">
        <v>6546</v>
      </c>
      <c r="F144" s="438">
        <v>14487</v>
      </c>
      <c r="G144" s="438">
        <v>9526</v>
      </c>
      <c r="H144" s="438">
        <v>5155</v>
      </c>
    </row>
    <row r="145" spans="1:8" ht="19.5" thickBot="1">
      <c r="A145" s="438">
        <v>144</v>
      </c>
      <c r="B145" s="438">
        <v>11679</v>
      </c>
      <c r="C145" s="439" t="s">
        <v>278</v>
      </c>
      <c r="D145" s="440"/>
      <c r="E145" s="438">
        <v>2932</v>
      </c>
      <c r="F145" s="438">
        <v>15957</v>
      </c>
      <c r="G145" s="438">
        <v>10143</v>
      </c>
      <c r="H145" s="438">
        <v>5155</v>
      </c>
    </row>
    <row r="146" spans="1:8" ht="19.5" thickBot="1">
      <c r="A146" s="438">
        <v>145</v>
      </c>
      <c r="B146" s="438">
        <v>11718</v>
      </c>
      <c r="C146" s="439" t="s">
        <v>279</v>
      </c>
      <c r="D146" s="440"/>
      <c r="E146" s="438">
        <v>4598</v>
      </c>
      <c r="F146" s="438">
        <v>16643</v>
      </c>
      <c r="G146" s="438">
        <v>5721</v>
      </c>
      <c r="H146" s="438">
        <v>5155</v>
      </c>
    </row>
    <row r="147" spans="1:8" ht="19.5" thickBot="1">
      <c r="A147" s="438">
        <v>146</v>
      </c>
      <c r="B147" s="438">
        <v>11845</v>
      </c>
      <c r="C147" s="439" t="s">
        <v>280</v>
      </c>
      <c r="D147" s="440"/>
      <c r="E147" s="438">
        <v>11704</v>
      </c>
      <c r="F147" s="438">
        <v>13068</v>
      </c>
      <c r="G147" s="438">
        <v>9004</v>
      </c>
      <c r="H147" s="438">
        <v>5155</v>
      </c>
    </row>
    <row r="148" spans="1:8" ht="19.5" thickBot="1">
      <c r="A148" s="438">
        <v>147</v>
      </c>
      <c r="B148" s="438">
        <v>12130</v>
      </c>
      <c r="C148" s="439" t="s">
        <v>281</v>
      </c>
      <c r="D148" s="440"/>
      <c r="E148" s="438">
        <v>6167</v>
      </c>
      <c r="F148" s="438">
        <v>11300</v>
      </c>
      <c r="G148" s="438">
        <v>18104</v>
      </c>
      <c r="H148" s="438">
        <v>5155</v>
      </c>
    </row>
    <row r="149" spans="1:8" ht="19.5" thickBot="1">
      <c r="A149" s="438">
        <v>148</v>
      </c>
      <c r="B149" s="438">
        <v>12153</v>
      </c>
      <c r="C149" s="439" t="s">
        <v>282</v>
      </c>
      <c r="D149" s="440"/>
      <c r="E149" s="438">
        <v>8943</v>
      </c>
      <c r="F149" s="438">
        <v>14173</v>
      </c>
      <c r="G149" s="438">
        <v>10576</v>
      </c>
      <c r="H149" s="438">
        <v>5155</v>
      </c>
    </row>
    <row r="150" spans="1:8" ht="19.5" thickBot="1">
      <c r="A150" s="438">
        <v>149</v>
      </c>
      <c r="B150" s="438">
        <v>12157</v>
      </c>
      <c r="C150" s="439" t="s">
        <v>283</v>
      </c>
      <c r="D150" s="440"/>
      <c r="E150" s="438">
        <v>12017</v>
      </c>
      <c r="F150" s="438">
        <v>14166</v>
      </c>
      <c r="G150" s="438">
        <v>7266</v>
      </c>
      <c r="H150" s="438">
        <v>5155</v>
      </c>
    </row>
    <row r="151" spans="1:8" ht="19.5" thickBot="1">
      <c r="A151" s="438">
        <v>150</v>
      </c>
      <c r="B151" s="438">
        <v>12313</v>
      </c>
      <c r="C151" s="439" t="s">
        <v>284</v>
      </c>
      <c r="D151" s="440"/>
      <c r="E151" s="438">
        <v>16371</v>
      </c>
      <c r="F151" s="438">
        <v>10338</v>
      </c>
      <c r="G151" s="438">
        <v>13716</v>
      </c>
      <c r="H151" s="438">
        <v>5155</v>
      </c>
    </row>
    <row r="152" spans="1:8" ht="19.5" thickBot="1">
      <c r="A152" s="438">
        <v>151</v>
      </c>
      <c r="B152" s="438">
        <v>12402</v>
      </c>
      <c r="C152" s="439" t="s">
        <v>285</v>
      </c>
      <c r="D152" s="440"/>
      <c r="E152" s="438">
        <v>4262</v>
      </c>
      <c r="F152" s="438">
        <v>17265</v>
      </c>
      <c r="G152" s="438">
        <v>7101</v>
      </c>
      <c r="H152" s="438">
        <v>5155</v>
      </c>
    </row>
    <row r="153" spans="1:8" ht="19.5" thickBot="1">
      <c r="A153" s="438">
        <v>152</v>
      </c>
      <c r="B153" s="438">
        <v>12613</v>
      </c>
      <c r="C153" s="439" t="s">
        <v>286</v>
      </c>
      <c r="D153" s="440"/>
      <c r="E153" s="438">
        <v>2715</v>
      </c>
      <c r="F153" s="438">
        <v>16810</v>
      </c>
      <c r="G153" s="438">
        <v>11868</v>
      </c>
      <c r="H153" s="438">
        <v>5155</v>
      </c>
    </row>
    <row r="154" spans="1:8" ht="19.5" thickBot="1">
      <c r="A154" s="438">
        <v>153</v>
      </c>
      <c r="B154" s="438">
        <v>12672</v>
      </c>
      <c r="C154" s="439" t="s">
        <v>287</v>
      </c>
      <c r="D154" s="440"/>
      <c r="E154" s="438">
        <v>12113</v>
      </c>
      <c r="F154" s="438">
        <v>12913</v>
      </c>
      <c r="G154" s="438">
        <v>12774</v>
      </c>
      <c r="H154" s="438">
        <v>5155</v>
      </c>
    </row>
    <row r="155" spans="1:8" ht="38.25" thickBot="1">
      <c r="A155" s="438">
        <v>154</v>
      </c>
      <c r="B155" s="438">
        <v>12771</v>
      </c>
      <c r="C155" s="439" t="s">
        <v>288</v>
      </c>
      <c r="D155" s="440"/>
      <c r="E155" s="438">
        <v>2131</v>
      </c>
      <c r="F155" s="438">
        <v>18140</v>
      </c>
      <c r="G155" s="438">
        <v>8764</v>
      </c>
      <c r="H155" s="438">
        <v>5155</v>
      </c>
    </row>
    <row r="156" spans="1:8" ht="19.5" thickBot="1">
      <c r="A156" s="438">
        <v>155</v>
      </c>
      <c r="B156" s="438">
        <v>12851</v>
      </c>
      <c r="C156" s="439" t="s">
        <v>289</v>
      </c>
      <c r="D156" s="440"/>
      <c r="E156" s="438">
        <v>3256</v>
      </c>
      <c r="F156" s="438">
        <v>17665</v>
      </c>
      <c r="G156" s="438">
        <v>8936</v>
      </c>
      <c r="H156" s="438">
        <v>5155</v>
      </c>
    </row>
    <row r="157" spans="1:8" ht="19.5" thickBot="1">
      <c r="A157" s="438">
        <v>156</v>
      </c>
      <c r="B157" s="438">
        <v>13355</v>
      </c>
      <c r="C157" s="439" t="s">
        <v>290</v>
      </c>
      <c r="D157" s="440"/>
      <c r="E157" s="438">
        <v>12229</v>
      </c>
      <c r="F157" s="438">
        <v>15461</v>
      </c>
      <c r="G157" s="438">
        <v>8591</v>
      </c>
      <c r="H157" s="438">
        <v>5155</v>
      </c>
    </row>
    <row r="158" spans="1:8" ht="19.5" thickBot="1">
      <c r="A158" s="438">
        <v>157</v>
      </c>
      <c r="B158" s="438">
        <v>13512</v>
      </c>
      <c r="C158" s="439" t="s">
        <v>291</v>
      </c>
      <c r="D158" s="440"/>
      <c r="E158" s="438">
        <v>6535</v>
      </c>
      <c r="F158" s="438">
        <v>17064</v>
      </c>
      <c r="G158" s="438">
        <v>10344</v>
      </c>
      <c r="H158" s="438">
        <v>5155</v>
      </c>
    </row>
    <row r="159" spans="1:8" ht="19.5" thickBot="1">
      <c r="A159" s="438">
        <v>158</v>
      </c>
      <c r="B159" s="438">
        <v>13756</v>
      </c>
      <c r="C159" s="439" t="s">
        <v>292</v>
      </c>
      <c r="D159" s="440"/>
      <c r="E159" s="438">
        <v>15870</v>
      </c>
      <c r="F159" s="438">
        <v>14552</v>
      </c>
      <c r="G159" s="438">
        <v>9502</v>
      </c>
      <c r="H159" s="438">
        <v>5155</v>
      </c>
    </row>
    <row r="160" spans="1:8" ht="19.5" thickBot="1">
      <c r="A160" s="438">
        <v>159</v>
      </c>
      <c r="B160" s="438">
        <v>13779</v>
      </c>
      <c r="C160" s="439" t="s">
        <v>293</v>
      </c>
      <c r="D160" s="440"/>
      <c r="E160" s="438">
        <v>9003</v>
      </c>
      <c r="F160" s="438">
        <v>15303</v>
      </c>
      <c r="G160" s="438">
        <v>14225</v>
      </c>
      <c r="H160" s="438">
        <v>5155</v>
      </c>
    </row>
    <row r="161" spans="1:8" ht="19.5" thickBot="1">
      <c r="A161" s="438">
        <v>160</v>
      </c>
      <c r="B161" s="438">
        <v>14184</v>
      </c>
      <c r="C161" s="439" t="s">
        <v>294</v>
      </c>
      <c r="D161" s="440"/>
      <c r="E161" s="438">
        <v>13957</v>
      </c>
      <c r="F161" s="438">
        <v>15598</v>
      </c>
      <c r="G161" s="438">
        <v>10576</v>
      </c>
      <c r="H161" s="438">
        <v>5155</v>
      </c>
    </row>
    <row r="162" spans="1:8" ht="19.5" thickBot="1">
      <c r="A162" s="438">
        <v>161</v>
      </c>
      <c r="B162" s="438">
        <v>14503</v>
      </c>
      <c r="C162" s="439" t="s">
        <v>295</v>
      </c>
      <c r="D162" s="440"/>
      <c r="E162" s="438">
        <v>14480</v>
      </c>
      <c r="F162" s="438">
        <v>15236</v>
      </c>
      <c r="G162" s="438">
        <v>12620</v>
      </c>
      <c r="H162" s="438">
        <v>5155</v>
      </c>
    </row>
    <row r="163" spans="1:8" ht="19.5" thickBot="1">
      <c r="A163" s="438">
        <v>162</v>
      </c>
      <c r="B163" s="438">
        <v>14762</v>
      </c>
      <c r="C163" s="439" t="s">
        <v>296</v>
      </c>
      <c r="D163" s="440"/>
      <c r="E163" s="438">
        <v>13275</v>
      </c>
      <c r="F163" s="438">
        <v>16092</v>
      </c>
      <c r="G163" s="438">
        <v>12416</v>
      </c>
      <c r="H163" s="438">
        <v>5155</v>
      </c>
    </row>
    <row r="164" spans="1:8" ht="19.5" thickBot="1">
      <c r="A164" s="438">
        <v>163</v>
      </c>
      <c r="B164" s="438">
        <v>14790</v>
      </c>
      <c r="C164" s="439" t="s">
        <v>297</v>
      </c>
      <c r="D164" s="440"/>
      <c r="E164" s="438">
        <v>11770</v>
      </c>
      <c r="F164" s="438">
        <v>15370</v>
      </c>
      <c r="G164" s="438">
        <v>15667</v>
      </c>
      <c r="H164" s="438">
        <v>5155</v>
      </c>
    </row>
    <row r="165" spans="1:8" ht="38.25" thickBot="1">
      <c r="A165" s="438">
        <v>164</v>
      </c>
      <c r="B165" s="438">
        <v>14847</v>
      </c>
      <c r="C165" s="439" t="s">
        <v>298</v>
      </c>
      <c r="D165" s="440"/>
      <c r="E165" s="438">
        <v>6706</v>
      </c>
      <c r="F165" s="438">
        <v>18114</v>
      </c>
      <c r="G165" s="438">
        <v>12691</v>
      </c>
      <c r="H165" s="438">
        <v>5155</v>
      </c>
    </row>
    <row r="166" spans="1:8" ht="19.5" thickBot="1">
      <c r="A166" s="438">
        <v>165</v>
      </c>
      <c r="B166" s="438">
        <v>15285</v>
      </c>
      <c r="C166" s="439" t="s">
        <v>299</v>
      </c>
      <c r="D166" s="440"/>
      <c r="E166" s="438">
        <v>20907</v>
      </c>
      <c r="F166" s="438">
        <v>9413</v>
      </c>
      <c r="G166" s="438">
        <v>19605</v>
      </c>
      <c r="H166" s="438">
        <v>5155</v>
      </c>
    </row>
    <row r="167" spans="1:8" ht="19.5" thickBot="1">
      <c r="A167" s="438">
        <v>166</v>
      </c>
      <c r="B167" s="438">
        <v>15675</v>
      </c>
      <c r="C167" s="439" t="s">
        <v>300</v>
      </c>
      <c r="D167" s="440"/>
      <c r="E167" s="438">
        <v>12175</v>
      </c>
      <c r="F167" s="438">
        <v>16662</v>
      </c>
      <c r="G167" s="438">
        <v>15625</v>
      </c>
      <c r="H167" s="438">
        <v>5155</v>
      </c>
    </row>
    <row r="168" spans="1:8" ht="19.5" thickBot="1">
      <c r="A168" s="438">
        <v>167</v>
      </c>
      <c r="B168" s="438">
        <v>15776</v>
      </c>
      <c r="C168" s="439" t="s">
        <v>301</v>
      </c>
      <c r="D168" s="440"/>
      <c r="E168" s="438">
        <v>14148</v>
      </c>
      <c r="F168" s="438">
        <v>18375</v>
      </c>
      <c r="G168" s="438">
        <v>8646</v>
      </c>
      <c r="H168" s="438">
        <v>5155</v>
      </c>
    </row>
    <row r="169" spans="1:8" ht="19.5" thickBot="1">
      <c r="A169" s="438">
        <v>168</v>
      </c>
      <c r="B169" s="438">
        <v>15893</v>
      </c>
      <c r="C169" s="439" t="s">
        <v>302</v>
      </c>
      <c r="D169" s="440"/>
      <c r="E169" s="438">
        <v>9010</v>
      </c>
      <c r="F169" s="438">
        <v>19142</v>
      </c>
      <c r="G169" s="438">
        <v>11283</v>
      </c>
      <c r="H169" s="438">
        <v>5155</v>
      </c>
    </row>
    <row r="170" spans="1:8" ht="19.5" thickBot="1">
      <c r="A170" s="438">
        <v>169</v>
      </c>
      <c r="B170" s="438">
        <v>16169</v>
      </c>
      <c r="C170" s="439" t="s">
        <v>303</v>
      </c>
      <c r="D170" s="440"/>
      <c r="E170" s="438">
        <v>4933</v>
      </c>
      <c r="F170" s="438">
        <v>20872</v>
      </c>
      <c r="G170" s="438">
        <v>6157</v>
      </c>
      <c r="H170" s="438">
        <v>5155</v>
      </c>
    </row>
    <row r="171" spans="1:8" ht="19.5" thickBot="1">
      <c r="A171" s="438">
        <v>170</v>
      </c>
      <c r="B171" s="438">
        <v>16206</v>
      </c>
      <c r="C171" s="439" t="s">
        <v>304</v>
      </c>
      <c r="D171" s="440"/>
      <c r="E171" s="438">
        <v>18073</v>
      </c>
      <c r="F171" s="438">
        <v>16860</v>
      </c>
      <c r="G171" s="438">
        <v>12260</v>
      </c>
      <c r="H171" s="438">
        <v>5155</v>
      </c>
    </row>
    <row r="172" spans="1:8" ht="19.5" thickBot="1">
      <c r="A172" s="438">
        <v>171</v>
      </c>
      <c r="B172" s="438">
        <v>16268</v>
      </c>
      <c r="C172" s="439" t="s">
        <v>305</v>
      </c>
      <c r="D172" s="440"/>
      <c r="E172" s="438">
        <v>11025</v>
      </c>
      <c r="F172" s="438">
        <v>17222</v>
      </c>
      <c r="G172" s="438">
        <v>17053</v>
      </c>
      <c r="H172" s="438">
        <v>5155</v>
      </c>
    </row>
    <row r="173" spans="1:8" ht="19.5" thickBot="1">
      <c r="A173" s="438">
        <v>172</v>
      </c>
      <c r="B173" s="438">
        <v>16316</v>
      </c>
      <c r="C173" s="439" t="s">
        <v>306</v>
      </c>
      <c r="D173" s="440"/>
      <c r="E173" s="438">
        <v>8505</v>
      </c>
      <c r="F173" s="438">
        <v>19793</v>
      </c>
      <c r="G173" s="438">
        <v>10882</v>
      </c>
      <c r="H173" s="438">
        <v>5155</v>
      </c>
    </row>
    <row r="174" spans="1:8" ht="19.5" thickBot="1">
      <c r="A174" s="438">
        <v>173</v>
      </c>
      <c r="B174" s="438">
        <v>16408</v>
      </c>
      <c r="C174" s="439" t="s">
        <v>307</v>
      </c>
      <c r="D174" s="440"/>
      <c r="E174" s="438">
        <v>18621</v>
      </c>
      <c r="F174" s="438">
        <v>17058</v>
      </c>
      <c r="G174" s="438">
        <v>12169</v>
      </c>
      <c r="H174" s="438">
        <v>5155</v>
      </c>
    </row>
    <row r="175" spans="1:8" ht="19.5" thickBot="1">
      <c r="A175" s="438">
        <v>174</v>
      </c>
      <c r="B175" s="438">
        <v>16951</v>
      </c>
      <c r="C175" s="439" t="s">
        <v>308</v>
      </c>
      <c r="D175" s="440"/>
      <c r="E175" s="438">
        <v>17439</v>
      </c>
      <c r="F175" s="438">
        <v>16427</v>
      </c>
      <c r="G175" s="438">
        <v>16909</v>
      </c>
      <c r="H175" s="438">
        <v>5155</v>
      </c>
    </row>
    <row r="176" spans="1:8" ht="19.5" thickBot="1">
      <c r="A176" s="438">
        <v>175</v>
      </c>
      <c r="B176" s="438">
        <v>17198</v>
      </c>
      <c r="C176" s="439" t="s">
        <v>309</v>
      </c>
      <c r="D176" s="440"/>
      <c r="E176" s="438">
        <v>17288</v>
      </c>
      <c r="F176" s="438">
        <v>17724</v>
      </c>
      <c r="G176" s="438">
        <v>15004</v>
      </c>
      <c r="H176" s="438">
        <v>5155</v>
      </c>
    </row>
    <row r="177" spans="1:8" ht="19.5" thickBot="1">
      <c r="A177" s="438">
        <v>176</v>
      </c>
      <c r="B177" s="438">
        <v>17423</v>
      </c>
      <c r="C177" s="439" t="s">
        <v>310</v>
      </c>
      <c r="D177" s="440"/>
      <c r="E177" s="438">
        <v>13770</v>
      </c>
      <c r="F177" s="438">
        <v>19459</v>
      </c>
      <c r="G177" s="438">
        <v>12801</v>
      </c>
      <c r="H177" s="438">
        <v>5155</v>
      </c>
    </row>
    <row r="178" spans="1:8" ht="19.5" thickBot="1">
      <c r="A178" s="438">
        <v>177</v>
      </c>
      <c r="B178" s="438">
        <v>17531</v>
      </c>
      <c r="C178" s="439" t="s">
        <v>311</v>
      </c>
      <c r="D178" s="440"/>
      <c r="E178" s="438">
        <v>19080</v>
      </c>
      <c r="F178" s="438">
        <v>16929</v>
      </c>
      <c r="G178" s="438">
        <v>16609</v>
      </c>
      <c r="H178" s="438">
        <v>5155</v>
      </c>
    </row>
    <row r="179" spans="1:8" ht="19.5" thickBot="1">
      <c r="A179" s="438">
        <v>178</v>
      </c>
      <c r="B179" s="438">
        <v>17936</v>
      </c>
      <c r="C179" s="439" t="s">
        <v>312</v>
      </c>
      <c r="D179" s="440"/>
      <c r="E179" s="438">
        <v>12552</v>
      </c>
      <c r="F179" s="438">
        <v>20345</v>
      </c>
      <c r="G179" s="438">
        <v>12073</v>
      </c>
      <c r="H179" s="438">
        <v>5155</v>
      </c>
    </row>
    <row r="180" spans="1:8" ht="19.5" thickBot="1">
      <c r="A180" s="438">
        <v>179</v>
      </c>
      <c r="B180" s="438">
        <v>18295</v>
      </c>
      <c r="C180" s="439" t="s">
        <v>313</v>
      </c>
      <c r="D180" s="440"/>
      <c r="E180" s="438">
        <v>12171</v>
      </c>
      <c r="F180" s="438">
        <v>20133</v>
      </c>
      <c r="G180" s="438">
        <v>15396</v>
      </c>
      <c r="H180" s="438">
        <v>5155</v>
      </c>
    </row>
    <row r="181" spans="1:8" ht="19.5" thickBot="1">
      <c r="A181" s="438">
        <v>180</v>
      </c>
      <c r="B181" s="438">
        <v>18469</v>
      </c>
      <c r="C181" s="439" t="s">
        <v>314</v>
      </c>
      <c r="D181" s="440"/>
      <c r="E181" s="438">
        <v>18095</v>
      </c>
      <c r="F181" s="438">
        <v>17852</v>
      </c>
      <c r="G181" s="438">
        <v>18218</v>
      </c>
      <c r="H181" s="438">
        <v>5155</v>
      </c>
    </row>
    <row r="182" spans="1:8" ht="19.5" thickBot="1">
      <c r="A182" s="438">
        <v>181</v>
      </c>
      <c r="B182" s="438">
        <v>19117</v>
      </c>
      <c r="C182" s="439" t="s">
        <v>315</v>
      </c>
      <c r="D182" s="440"/>
      <c r="E182" s="438">
        <v>14220</v>
      </c>
      <c r="F182" s="438">
        <v>20645</v>
      </c>
      <c r="G182" s="438">
        <v>15289</v>
      </c>
      <c r="H182" s="438">
        <v>5155</v>
      </c>
    </row>
    <row r="183" spans="1:8" ht="19.5" thickBot="1">
      <c r="A183" s="438">
        <v>182</v>
      </c>
      <c r="B183" s="438">
        <v>19412</v>
      </c>
      <c r="C183" s="439" t="s">
        <v>316</v>
      </c>
      <c r="D183" s="440"/>
      <c r="E183" s="438">
        <v>16488</v>
      </c>
      <c r="F183" s="438">
        <v>20626</v>
      </c>
      <c r="G183" s="438">
        <v>15186</v>
      </c>
      <c r="H183" s="438">
        <v>5155</v>
      </c>
    </row>
    <row r="184" spans="1:8" ht="19.5" thickBot="1">
      <c r="A184" s="438">
        <v>183</v>
      </c>
      <c r="B184" s="438">
        <v>19446</v>
      </c>
      <c r="C184" s="439" t="s">
        <v>317</v>
      </c>
      <c r="D184" s="440"/>
      <c r="E184" s="438">
        <v>16539</v>
      </c>
      <c r="F184" s="438">
        <v>20614</v>
      </c>
      <c r="G184" s="438">
        <v>15396</v>
      </c>
      <c r="H184" s="438">
        <v>5155</v>
      </c>
    </row>
    <row r="185" spans="1:8" ht="19.5" thickBot="1">
      <c r="A185" s="438">
        <v>184</v>
      </c>
      <c r="B185" s="438">
        <v>19650</v>
      </c>
      <c r="C185" s="439" t="s">
        <v>318</v>
      </c>
      <c r="D185" s="440"/>
      <c r="E185" s="438">
        <v>21671</v>
      </c>
      <c r="F185" s="438">
        <v>15437</v>
      </c>
      <c r="G185" s="438">
        <v>20707</v>
      </c>
      <c r="H185" s="438">
        <v>5155</v>
      </c>
    </row>
    <row r="186" spans="1:8" ht="19.5" thickBot="1">
      <c r="A186" s="438">
        <v>185</v>
      </c>
      <c r="B186" s="438">
        <v>19678</v>
      </c>
      <c r="C186" s="439" t="s">
        <v>319</v>
      </c>
      <c r="D186" s="440"/>
      <c r="E186" s="438">
        <v>19473</v>
      </c>
      <c r="F186" s="438">
        <v>20800</v>
      </c>
      <c r="G186" s="438">
        <v>12196</v>
      </c>
      <c r="H186" s="438">
        <v>5155</v>
      </c>
    </row>
    <row r="187" spans="1:8" ht="19.5" thickBot="1">
      <c r="A187" s="438">
        <v>186</v>
      </c>
      <c r="B187" s="438">
        <v>19814</v>
      </c>
      <c r="C187" s="439" t="s">
        <v>320</v>
      </c>
      <c r="D187" s="440"/>
      <c r="E187" s="438">
        <v>20089</v>
      </c>
      <c r="F187" s="438">
        <v>18662</v>
      </c>
      <c r="G187" s="438">
        <v>19605</v>
      </c>
      <c r="H187" s="438">
        <v>5155</v>
      </c>
    </row>
    <row r="188" spans="1:8" ht="19.5" thickBot="1">
      <c r="A188" s="438">
        <v>187</v>
      </c>
      <c r="B188" s="438">
        <v>20209</v>
      </c>
      <c r="C188" s="439" t="s">
        <v>321</v>
      </c>
      <c r="D188" s="440"/>
      <c r="E188" s="438">
        <v>21584</v>
      </c>
      <c r="F188" s="438">
        <v>19762</v>
      </c>
      <c r="G188" s="438">
        <v>16374</v>
      </c>
      <c r="H188" s="438">
        <v>5155</v>
      </c>
    </row>
    <row r="189" spans="1:8" ht="19.5" thickBot="1">
      <c r="A189" s="438">
        <v>188</v>
      </c>
      <c r="B189" s="438">
        <v>20921</v>
      </c>
      <c r="C189" s="439" t="s">
        <v>322</v>
      </c>
      <c r="D189" s="440"/>
      <c r="E189" s="438">
        <v>19885</v>
      </c>
      <c r="F189" s="438">
        <v>20745</v>
      </c>
      <c r="G189" s="438">
        <v>19184</v>
      </c>
      <c r="H189" s="438">
        <v>5155</v>
      </c>
    </row>
  </sheetData>
  <hyperlinks>
    <hyperlink ref="B1" r:id="rId1" tooltip="sort by World Rank" display="http://www.webometrics.info/en/Asia/Thailand?sort=desc&amp;order=World%20Rank"/>
    <hyperlink ref="C1" r:id="rId2" tooltip="sort by University" display="http://www.webometrics.info/en/Asia/Thailand?sort=asc&amp;order=University"/>
    <hyperlink ref="D1" r:id="rId3" tooltip="sort by Det." display="http://www.webometrics.info/en/Asia/Thailand?sort=asc&amp;order=Det."/>
    <hyperlink ref="E1" r:id="rId4" tooltip="sort by Presence Rank*" display="http://www.webometrics.info/en/Asia/Thailand?sort=asc&amp;order=Presence%20Rank%2A"/>
    <hyperlink ref="F1" r:id="rId5" tooltip="sort by Impact Rank*" display="http://www.webometrics.info/en/Asia/Thailand?sort=asc&amp;order=Impact%20Rank%2A"/>
    <hyperlink ref="G1" r:id="rId6" tooltip="sort by Openness Rank*" display="http://www.webometrics.info/en/Asia/Thailand?sort=asc&amp;order=Openness%20Rank%2A"/>
    <hyperlink ref="H1" r:id="rId7" tooltip="sort by Excellence Rank*" display="http://www.webometrics.info/en/Asia/Thailand?sort=asc&amp;order=Excellence%20Rank%2A"/>
    <hyperlink ref="C2" r:id="rId8" display="http://www.cmu.ac.th/"/>
    <hyperlink ref="C3" r:id="rId9" display="http://www.mahidol.ac.th/"/>
    <hyperlink ref="C4" r:id="rId10" display="http://www.chula.ac.th/"/>
    <hyperlink ref="C5" r:id="rId11" display="http://www.psu.ac.th/"/>
    <hyperlink ref="C6" r:id="rId12" display="http://www.kku.ac.th/"/>
    <hyperlink ref="C7" r:id="rId13" display="http://www.kmitl.ac.th/"/>
    <hyperlink ref="C8" r:id="rId14" display="http://www.ku.ac.th/"/>
    <hyperlink ref="C9" r:id="rId15" display="http://www.tu.ac.th/"/>
    <hyperlink ref="C10" r:id="rId16" display="http://www.nu.ac.th/"/>
    <hyperlink ref="C11" r:id="rId17" display="http://www.sut.ac.th/"/>
    <hyperlink ref="C12" r:id="rId18" display="http://www.buu.ac.th/"/>
    <hyperlink ref="C13" r:id="rId19" display="http://www.kmutt.ac.th/"/>
    <hyperlink ref="C14" r:id="rId20" display="http://www.msu.ac.th/"/>
    <hyperlink ref="C15" r:id="rId21" display="http://www.ait.ac.th/"/>
    <hyperlink ref="C16" r:id="rId22" display="http://www.su.ac.th/"/>
    <hyperlink ref="C17" r:id="rId23" display="http://www.wu.ac.th/"/>
    <hyperlink ref="C18" r:id="rId24" display="http://www.ru.ac.th/"/>
    <hyperlink ref="C19" r:id="rId25" display="http://www.swu.ac.th/"/>
    <hyperlink ref="C20" r:id="rId26" display="http://www.kmutnb.ac.th/"/>
    <hyperlink ref="C21" r:id="rId27" display="http://www.rmutl.ac.th/"/>
    <hyperlink ref="C22" r:id="rId28" display="http://www.dusit.ac.th/"/>
    <hyperlink ref="C23" r:id="rId29" display="http://www.ssru.ac.th/"/>
    <hyperlink ref="C24" r:id="rId30" display="http://www.mju.ac.th/"/>
    <hyperlink ref="C25" r:id="rId31" display="http://www.rmuti.ac.th/"/>
    <hyperlink ref="C26" r:id="rId32" display="http://www.rsu.ac.th/"/>
    <hyperlink ref="C27" r:id="rId33" display="http://www.au.edu/"/>
    <hyperlink ref="C28" r:id="rId34" display="http://www.ubu.ac.th/"/>
    <hyperlink ref="C29" r:id="rId35" display="http://www.tsu.ac.th/"/>
    <hyperlink ref="C30" r:id="rId36" display="http://www.psru.ac.th/"/>
    <hyperlink ref="C31" r:id="rId37" display="http://www.yru.ac.th/"/>
    <hyperlink ref="C32" r:id="rId38" display="http://www.bu.ac.th/"/>
    <hyperlink ref="C33" r:id="rId39" display="http://www.mfu.ac.th/"/>
    <hyperlink ref="C34" r:id="rId40" display="http://www.mut.ac.th/"/>
    <hyperlink ref="C35" r:id="rId41" display="http://www.lru.ac.th/"/>
    <hyperlink ref="C36" r:id="rId42" display="http://www.siam.edu/"/>
    <hyperlink ref="C37" r:id="rId43" display="http://www.rmutto.ac.th/"/>
    <hyperlink ref="C38" r:id="rId44" display="http://www.lpru.ac.th/"/>
    <hyperlink ref="C39" r:id="rId45" display="http://www.uru.ac.th/"/>
    <hyperlink ref="C40" r:id="rId46" display="http://www.rmutsb.ac.th/"/>
    <hyperlink ref="C41" r:id="rId47" display="http://www.rmutt.ac.th/"/>
    <hyperlink ref="C42" r:id="rId48" display="http://www.rbru.ac.th/"/>
    <hyperlink ref="C43" r:id="rId49" display="http://www.chandra.ac.th/"/>
    <hyperlink ref="C44" r:id="rId50" display="http://www.nida.ac.th/"/>
    <hyperlink ref="C45" r:id="rId51" display="http://www.rmutp.ac.th/"/>
    <hyperlink ref="C46" r:id="rId52" display="http://www.hcu.ac.th/"/>
    <hyperlink ref="C47" r:id="rId53" display="http://www.nrru.ac.th/"/>
    <hyperlink ref="C48" r:id="rId54" display="http://www.utcc.ac.th/"/>
    <hyperlink ref="C49" r:id="rId55" display="http://www.dpu.ac.th/"/>
    <hyperlink ref="C50" r:id="rId56" display="http://www.stou.ac.th/"/>
    <hyperlink ref="C51" r:id="rId57" display="http://www.payap.ac.th/"/>
    <hyperlink ref="C52" r:id="rId58" display="http://www.mcu.ac.th/"/>
    <hyperlink ref="C53" r:id="rId59" display="http://www.cmru.ac.th/"/>
    <hyperlink ref="C54" r:id="rId60" display="http://www.spu.ac.th/"/>
    <hyperlink ref="C55" r:id="rId61" display="http://www.vu.ac.th/"/>
    <hyperlink ref="C56" r:id="rId62" display="http://www.kru.ac.th/"/>
    <hyperlink ref="C57" r:id="rId63" display="http://www.ubru.ac.th/"/>
    <hyperlink ref="C58" r:id="rId64" display="http://www.skru.ac.th/"/>
    <hyperlink ref="C59" r:id="rId65" display="http://www.srru.ac.th/"/>
    <hyperlink ref="C60" r:id="rId66" display="http://www.dru.ac.th/"/>
    <hyperlink ref="C61" r:id="rId67" display="http://www.rmutr.ac.th/"/>
    <hyperlink ref="C62" r:id="rId68" display="http://www.rmu.ac.th/"/>
    <hyperlink ref="C63" r:id="rId69" display="http://www.udru.ac.th/"/>
    <hyperlink ref="C64" r:id="rId70" display="http://www.rmutsv.ac.th/"/>
    <hyperlink ref="C65" r:id="rId71" display="http://www.aru.ac.th/"/>
    <hyperlink ref="C66" r:id="rId72" display="http://www.vru.ac.th/"/>
    <hyperlink ref="C67" r:id="rId73" display="http://www.npru.ac.th/"/>
    <hyperlink ref="C68" r:id="rId74" display="http://www.npu.ac.th/"/>
    <hyperlink ref="C69" r:id="rId75" display="http://www.stjohn.ac.th/"/>
    <hyperlink ref="C70" r:id="rId76" display="http://www.bsru.ac.th/"/>
    <hyperlink ref="C71" r:id="rId77" display="http://www.slc.ac.th/"/>
    <hyperlink ref="C72" r:id="rId78" display="http://www.kpru.ac.th/"/>
    <hyperlink ref="C73" r:id="rId79" display="http://www.mbu.ac.th/"/>
    <hyperlink ref="C74" r:id="rId80" display="http://www.tni.ac.th/"/>
    <hyperlink ref="C75" r:id="rId81" display="http://www.pnru.ac.th/"/>
    <hyperlink ref="C76" r:id="rId82" display="http://www.rtanc.ac.th/"/>
    <hyperlink ref="C77" r:id="rId83" display="http://www.rtna.ac.th/"/>
    <hyperlink ref="C78" r:id="rId84" display="http://www.rru.ac.th/"/>
    <hyperlink ref="C79" r:id="rId85" display="http://www.bru.ac.th/"/>
    <hyperlink ref="C80" r:id="rId86" display="http://www.pcru.ac.th/"/>
    <hyperlink ref="C81" r:id="rId87" display="http://www.sru.ac.th/"/>
    <hyperlink ref="C82" r:id="rId88" display="http://www.nsru.ac.th/"/>
    <hyperlink ref="C83" r:id="rId89" display="http://www.northbkk.ac.th/"/>
    <hyperlink ref="C84" r:id="rId90" display="http://www.pcc.ac.th/"/>
    <hyperlink ref="C85" r:id="rId91" display="http://www.rmutk.ac.th/"/>
    <hyperlink ref="C86" r:id="rId92" display="http://www.snru.ac.th/"/>
    <hyperlink ref="C87" r:id="rId93" display="http://www.sskru.ac.th/"/>
    <hyperlink ref="C88" r:id="rId94" display="http://www.pnu.ac.th/"/>
    <hyperlink ref="C89" r:id="rId95" display="http://www.crma.ac.th/"/>
    <hyperlink ref="C90" r:id="rId96" display="http://www.mcru.ac.th/"/>
    <hyperlink ref="C91" r:id="rId97" display="http://www.kbu.ac.th/"/>
    <hyperlink ref="C92" r:id="rId98" display="http://www.nstru.ac.th/"/>
    <hyperlink ref="C93" r:id="rId99" display="http://www.ksu.ac.th/"/>
    <hyperlink ref="C94" r:id="rId100" display="http://www.tru.ac.th/"/>
    <hyperlink ref="C95" r:id="rId101" display="http://www.eau.ac.th/"/>
    <hyperlink ref="C96" r:id="rId102" display="http://www.northcm.ac.th/"/>
    <hyperlink ref="C97" r:id="rId103" display="http://www.rtu.ac.th/"/>
    <hyperlink ref="C98" r:id="rId104" display="http://www.rtafa.ac.th/"/>
    <hyperlink ref="C99" r:id="rId105" display="http://www.pbru.ac.th/"/>
    <hyperlink ref="C100" r:id="rId106" display="http://www.sasin.edu/"/>
    <hyperlink ref="C101" r:id="rId107" display="http://www.htc.ac.th/"/>
    <hyperlink ref="C102" r:id="rId108" display="http://www.satitpatumwan.ac.th/"/>
    <hyperlink ref="C103" r:id="rId109" display="http://www.siit.tu.ac.th/"/>
    <hyperlink ref="C104" r:id="rId110" display="http://www.ptu.ac.th/"/>
    <hyperlink ref="C105" r:id="rId111" display="http://www.reru.ac.th/"/>
    <hyperlink ref="C106" r:id="rId112" display="http://www.life.ac.th/"/>
    <hyperlink ref="C107" r:id="rId113" display="http://www.up.ac.th/"/>
    <hyperlink ref="C108" r:id="rId114" display="http://www.pkru.ac.th/"/>
    <hyperlink ref="C109" r:id="rId115" display="http://www.christian.ac.th/"/>
    <hyperlink ref="C110" r:id="rId116" display="http://www.dtc.ac.th/"/>
    <hyperlink ref="C111" r:id="rId117" display="http://www.yiu.ac.th/"/>
    <hyperlink ref="C112" r:id="rId118" display="http://www.bpi.ac.th/"/>
    <hyperlink ref="C113" r:id="rId119" display="http://www.hu.ac.th/"/>
    <hyperlink ref="C114" r:id="rId120" display="http://www.neu.ac.th/"/>
    <hyperlink ref="C115" r:id="rId121" display="http://www.sau.ac.th/"/>
    <hyperlink ref="C116" r:id="rId122" display="http://www.smkcc.ac.th/"/>
    <hyperlink ref="C117" r:id="rId123" display="http://www.tapee.ac.th/"/>
    <hyperlink ref="C118" r:id="rId124" display="http://www.crru.ac.th/"/>
    <hyperlink ref="C119" r:id="rId125" display="http://www.pi.ac.th/"/>
    <hyperlink ref="C120" r:id="rId126" display="http://www.muic.mahidol.ac.th/"/>
    <hyperlink ref="C121" r:id="rId127" display="http://www.bsc.ac.th/"/>
    <hyperlink ref="C122" r:id="rId128" display="http://www.krirk.ac.th/"/>
    <hyperlink ref="C123" r:id="rId129" display="http://www.rpca.ac.th/"/>
    <hyperlink ref="C124" r:id="rId130" display="http://www.mukcc.ac.th/"/>
    <hyperlink ref="C125" r:id="rId131" display="http://www.stamford.edu/"/>
    <hyperlink ref="C126" r:id="rId132" display="http://www.ptwit.ac.th/"/>
    <hyperlink ref="C127" r:id="rId133" display="http://www.nmc.ac.th/"/>
    <hyperlink ref="C128" r:id="rId134" display="http://ibc.ac.th/"/>
    <hyperlink ref="C129" r:id="rId135" display="http://www.siu.ac.th/"/>
    <hyperlink ref="C130" r:id="rId136" display="http://www.jgsee.kmutt.ac.th/"/>
    <hyperlink ref="C131" r:id="rId137" display="http://www.feu.ac.th/"/>
    <hyperlink ref="C132" r:id="rId138" display="http://www.catc.or.th/"/>
    <hyperlink ref="C133" r:id="rId139" display="http://www.rc.ac.th/"/>
    <hyperlink ref="C134" r:id="rId140" display="http://www.bcn.ac.th/"/>
    <hyperlink ref="C135" r:id="rId141" display="http://www.webster.ac.th/"/>
    <hyperlink ref="C136" r:id="rId142" display="http://www.rbac.ac.th/"/>
    <hyperlink ref="C137" r:id="rId143" display="http://www.nursepolice.go.th/"/>
    <hyperlink ref="C138" r:id="rId144" display="http://bkkthon.ac.th/"/>
    <hyperlink ref="C139" r:id="rId145" display="http://www.rajapark.ac.th/"/>
    <hyperlink ref="C140" r:id="rId146" display="http://www.pim.ac.th/"/>
    <hyperlink ref="C141" r:id="rId147" display="http://www.pcm.ac.th/"/>
    <hyperlink ref="C142" r:id="rId148" display="http://www.pccpl.ac.th/"/>
    <hyperlink ref="C143" r:id="rId149" display="http://www.cas.ac.th/"/>
    <hyperlink ref="C144" r:id="rId150" display="http://www.cpu.ac.th/"/>
    <hyperlink ref="C145" r:id="rId151" display="http://www.thonburi-u.ac.th/"/>
    <hyperlink ref="C146" r:id="rId152" display="http://www.nation.ac.th/"/>
    <hyperlink ref="C147" r:id="rId153" display="http://www.sct.ac.th/"/>
    <hyperlink ref="C148" r:id="rId154" display="http://www.brcc.ac.th/"/>
    <hyperlink ref="C149" r:id="rId155" display="http://www.apiu.edu/"/>
    <hyperlink ref="C150" r:id="rId156" display="http://www.cpru.ac.th/"/>
    <hyperlink ref="C151" r:id="rId157" display="http://www.asianust.ac.th/"/>
    <hyperlink ref="C152" r:id="rId158" display="http://www.siamtechu.net/"/>
    <hyperlink ref="C153" r:id="rId159" display="http://www.lit.ac.th/"/>
    <hyperlink ref="C154" r:id="rId160" display="http://www.stic.ac.th/"/>
    <hyperlink ref="C155" r:id="rId161" display="http://www.umt.ac.th/"/>
    <hyperlink ref="C156" r:id="rId162" display="http://www.scphub.ac.th/"/>
    <hyperlink ref="C157" r:id="rId163" display="http://www.crc.ac.th/"/>
    <hyperlink ref="C158" r:id="rId164" display="http://www.thongsook.ac.th/"/>
    <hyperlink ref="C159" r:id="rId165" display="http://www.western.ac.th/"/>
    <hyperlink ref="C160" r:id="rId166" display="http://www.saengtham.ac.th/"/>
    <hyperlink ref="C161" r:id="rId167" display="http://www.tuct.ac.th/"/>
    <hyperlink ref="C162" r:id="rId168" display="http://www.cgi.ac.th/"/>
    <hyperlink ref="C163" r:id="rId169" display="http://www.southeast.ac.th/"/>
    <hyperlink ref="C164" r:id="rId170" display="http://www.arsomsilp.ac.th/"/>
    <hyperlink ref="C165" r:id="rId171" display="http://www.mcat.ac.th/"/>
    <hyperlink ref="C166" r:id="rId172" display="http://www.stcc.ac.th/"/>
    <hyperlink ref="C167" r:id="rId173" display="http://www.nc.rtaf.mi.th/"/>
    <hyperlink ref="C168" r:id="rId174" display="http://www.ayothaya.ac.th/"/>
    <hyperlink ref="C169" r:id="rId175" display="http://www.pncc.ac.th/"/>
    <hyperlink ref="C170" r:id="rId176" display="http://www.plu.ac.th/"/>
    <hyperlink ref="C171" r:id="rId177" display="http://www.lpc.th.edu/"/>
    <hyperlink ref="C172" r:id="rId178" display="http://www.satitcmu.ac.th/"/>
    <hyperlink ref="C173" r:id="rId179" display="http://www.ncc.ac.th/"/>
    <hyperlink ref="C174" r:id="rId180" display="http://www.ckc.ac.th/"/>
    <hyperlink ref="C175" r:id="rId181" display="http://www.bsm.ac.th/"/>
    <hyperlink ref="C176" r:id="rId182" display="http://www.santapol.ac.th/"/>
    <hyperlink ref="C177" r:id="rId183" display="http://www.skcc.ac.th/"/>
    <hyperlink ref="C178" r:id="rId184" display="http://www.polytechnic.ac.th/"/>
    <hyperlink ref="C179" r:id="rId185" display="http://www.tratcc.ac.th/"/>
    <hyperlink ref="C180" r:id="rId186" display="http://www.kantanainstitute.ac.th/"/>
    <hyperlink ref="C181" r:id="rId187" display="http://www.raffles.ac.th/"/>
    <hyperlink ref="C182" r:id="rId188" display="http://www.sk-cc.ac.th/"/>
    <hyperlink ref="C183" r:id="rId189" display="http://www.mcc.ac.th/"/>
    <hyperlink ref="C184" r:id="rId190" display="http://www.pngcc.ac.th/"/>
    <hyperlink ref="C185" r:id="rId191" display="http://www.esu.ac.th/"/>
    <hyperlink ref="C186" r:id="rId192" display="http://www.yasocc.ac.th/"/>
    <hyperlink ref="C187" r:id="rId193" display="http://bangkok.sae.edu/"/>
    <hyperlink ref="C188" r:id="rId194" display="http://www.nbcc.ac.th/"/>
    <hyperlink ref="C189" r:id="rId195" display="http://www.phanomwan.ac.th/"/>
  </hyperlinks>
  <pageMargins left="0.19685039370078741" right="0.19685039370078741" top="0.19685039370078741" bottom="0.19685039370078741" header="0.31496062992125984" footer="0.31496062992125984"/>
  <pageSetup paperSize="9" scale="97" orientation="portrait" r:id="rId196"/>
  <drawing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7</vt:i4>
      </vt:variant>
      <vt:variant>
        <vt:lpstr>ช่วงที่มีชื่อ</vt:lpstr>
      </vt:variant>
      <vt:variant>
        <vt:i4>12</vt:i4>
      </vt:variant>
    </vt:vector>
  </HeadingPairs>
  <TitlesOfParts>
    <vt:vector size="19" baseType="lpstr">
      <vt:lpstr>1</vt:lpstr>
      <vt:lpstr>2</vt:lpstr>
      <vt:lpstr>2 แก้ลิขสิทธื)</vt:lpstr>
      <vt:lpstr>3</vt:lpstr>
      <vt:lpstr>4</vt:lpstr>
      <vt:lpstr>เกษตร (ปรับ KPI)</vt:lpstr>
      <vt:lpstr>Rank</vt:lpstr>
      <vt:lpstr>'1'!Print_Area</vt:lpstr>
      <vt:lpstr>'2'!Print_Area</vt:lpstr>
      <vt:lpstr>'2 แก้ลิขสิทธื)'!Print_Area</vt:lpstr>
      <vt:lpstr>'3'!Print_Area</vt:lpstr>
      <vt:lpstr>'4'!Print_Area</vt:lpstr>
      <vt:lpstr>'เกษตร (ปรับ KPI)'!Print_Area</vt:lpstr>
      <vt:lpstr>'1'!Print_Titles</vt:lpstr>
      <vt:lpstr>'2'!Print_Titles</vt:lpstr>
      <vt:lpstr>'2 แก้ลิขสิทธื)'!Print_Titles</vt:lpstr>
      <vt:lpstr>'3'!Print_Titles</vt:lpstr>
      <vt:lpstr>'4'!Print_Titles</vt:lpstr>
      <vt:lpstr>'เกษตร (ปรับ KPI)'!Print_Titles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2017-02-07T02:22:30Z</cp:lastPrinted>
  <dcterms:created xsi:type="dcterms:W3CDTF">2007-03-21T02:39:58Z</dcterms:created>
  <dcterms:modified xsi:type="dcterms:W3CDTF">2017-08-22T08:26:53Z</dcterms:modified>
</cp:coreProperties>
</file>