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data-web-new-63\บุคลากร\"/>
    </mc:Choice>
  </mc:AlternateContent>
  <xr:revisionPtr revIDLastSave="0" documentId="8_{6F9B7CB3-42CD-425E-BD17-1EE4CBEB41F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9" sheetId="9" r:id="rId5"/>
    <sheet name="Sheet5" sheetId="5" r:id="rId6"/>
    <sheet name="Sheet6" sheetId="6" r:id="rId7"/>
    <sheet name="Sheet7" sheetId="7" r:id="rId8"/>
    <sheet name="Sheet8" sheetId="8" r:id="rId9"/>
    <sheet name="Sheet13" sheetId="13" r:id="rId10"/>
    <sheet name="สรุป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3" l="1"/>
  <c r="H12" i="13"/>
  <c r="F12" i="13"/>
  <c r="K11" i="13"/>
  <c r="I11" i="13"/>
  <c r="G11" i="13"/>
  <c r="C11" i="13"/>
  <c r="K10" i="13"/>
  <c r="I10" i="13"/>
  <c r="G10" i="13"/>
  <c r="K9" i="13"/>
  <c r="I9" i="13"/>
  <c r="G9" i="13"/>
  <c r="K8" i="13"/>
  <c r="I8" i="13"/>
  <c r="G8" i="13"/>
  <c r="K7" i="13"/>
  <c r="I7" i="13"/>
  <c r="G7" i="13"/>
  <c r="K6" i="13"/>
  <c r="I6" i="13"/>
  <c r="G6" i="13"/>
  <c r="G5" i="13"/>
  <c r="G12" i="8"/>
  <c r="B12" i="8"/>
  <c r="D11" i="8"/>
  <c r="B12" i="7"/>
  <c r="I12" i="6"/>
  <c r="H12" i="6"/>
  <c r="J8" i="6"/>
  <c r="J6" i="6"/>
  <c r="G5" i="6"/>
  <c r="P15" i="5"/>
  <c r="O15" i="5"/>
  <c r="N15" i="5"/>
  <c r="L15" i="5"/>
  <c r="M15" i="5" s="1"/>
  <c r="P14" i="5"/>
  <c r="M14" i="5"/>
  <c r="P13" i="5"/>
  <c r="M13" i="5"/>
  <c r="P12" i="5"/>
  <c r="P11" i="5"/>
  <c r="M11" i="5"/>
  <c r="P10" i="5"/>
  <c r="M10" i="5"/>
  <c r="P9" i="5"/>
  <c r="M9" i="5"/>
  <c r="G12" i="13" l="1"/>
  <c r="H13" i="2"/>
  <c r="G13" i="2"/>
  <c r="F13" i="2"/>
  <c r="E13" i="2"/>
  <c r="I13" i="2"/>
  <c r="J13" i="2" s="1"/>
  <c r="C10" i="9" l="1"/>
  <c r="C6" i="9"/>
  <c r="K6" i="9"/>
  <c r="I6" i="9"/>
  <c r="G6" i="9"/>
  <c r="K11" i="9"/>
  <c r="K10" i="9"/>
  <c r="K9" i="9"/>
  <c r="K8" i="9"/>
  <c r="K7" i="9"/>
  <c r="K5" i="9"/>
  <c r="I11" i="9"/>
  <c r="I10" i="9"/>
  <c r="I9" i="9"/>
  <c r="I8" i="9"/>
  <c r="I7" i="9"/>
  <c r="I5" i="9"/>
  <c r="G11" i="9"/>
  <c r="G10" i="9"/>
  <c r="G9" i="9"/>
  <c r="G8" i="9"/>
  <c r="G7" i="9"/>
  <c r="G5" i="9"/>
  <c r="S14" i="3" l="1"/>
  <c r="N14" i="3"/>
  <c r="F16" i="1"/>
  <c r="E16" i="1"/>
  <c r="B16" i="1"/>
  <c r="C16" i="1"/>
  <c r="D16" i="1" s="1"/>
  <c r="H16" i="1"/>
  <c r="K16" i="1"/>
  <c r="N16" i="1"/>
  <c r="B13" i="9" l="1"/>
  <c r="C13" i="9" s="1"/>
  <c r="D13" i="9"/>
  <c r="E13" i="9" s="1"/>
  <c r="F13" i="9"/>
  <c r="G13" i="9" s="1"/>
  <c r="H13" i="9"/>
  <c r="I13" i="9" s="1"/>
  <c r="J13" i="9"/>
  <c r="K13" i="9" s="1"/>
  <c r="G14" i="3" l="1"/>
  <c r="B14" i="3"/>
  <c r="G14" i="4"/>
  <c r="L14" i="4"/>
  <c r="B14" i="4"/>
  <c r="F6" i="3"/>
  <c r="F7" i="3"/>
  <c r="F8" i="3"/>
  <c r="F9" i="3"/>
  <c r="F10" i="3"/>
  <c r="F11" i="3"/>
  <c r="F5" i="3"/>
  <c r="I6" i="3"/>
  <c r="S6" i="3"/>
  <c r="P6" i="3"/>
  <c r="N6" i="3"/>
  <c r="K6" i="3"/>
  <c r="D6" i="3"/>
  <c r="D5" i="3"/>
  <c r="S7" i="3"/>
  <c r="S8" i="3"/>
  <c r="S9" i="3"/>
  <c r="S10" i="3"/>
  <c r="S11" i="3"/>
  <c r="S5" i="3"/>
  <c r="P7" i="3"/>
  <c r="P8" i="3"/>
  <c r="P9" i="3"/>
  <c r="P10" i="3"/>
  <c r="P11" i="3"/>
  <c r="K7" i="3"/>
  <c r="K8" i="3"/>
  <c r="K9" i="3"/>
  <c r="K10" i="3"/>
  <c r="K11" i="3"/>
  <c r="P5" i="3"/>
  <c r="K5" i="3"/>
  <c r="N11" i="3"/>
  <c r="N10" i="3"/>
  <c r="N9" i="3"/>
  <c r="N8" i="3"/>
  <c r="N7" i="3"/>
  <c r="N5" i="3"/>
  <c r="I11" i="3"/>
  <c r="I10" i="3"/>
  <c r="I9" i="3"/>
  <c r="I8" i="3"/>
  <c r="I7" i="3"/>
  <c r="I5" i="3"/>
  <c r="D7" i="3"/>
  <c r="D8" i="3"/>
  <c r="D9" i="3"/>
  <c r="D10" i="3"/>
  <c r="D11" i="3"/>
  <c r="J6" i="2"/>
  <c r="J7" i="2"/>
  <c r="J8" i="2"/>
  <c r="J9" i="2"/>
  <c r="J10" i="2"/>
  <c r="J11" i="2"/>
  <c r="G6" i="2"/>
  <c r="G8" i="2"/>
  <c r="G10" i="2"/>
  <c r="J5" i="2"/>
  <c r="D10" i="2"/>
  <c r="P11" i="1"/>
  <c r="J13" i="1"/>
  <c r="D8" i="1"/>
  <c r="F5" i="4"/>
  <c r="P11" i="4"/>
  <c r="I10" i="4"/>
  <c r="P6" i="4"/>
  <c r="P7" i="4"/>
  <c r="P8" i="4"/>
  <c r="P9" i="4"/>
  <c r="P10" i="4"/>
  <c r="P5" i="4"/>
  <c r="N11" i="4"/>
  <c r="I11" i="4"/>
  <c r="K6" i="4"/>
  <c r="K7" i="4"/>
  <c r="K8" i="4"/>
  <c r="K9" i="4"/>
  <c r="K10" i="4"/>
  <c r="K11" i="4"/>
  <c r="K5" i="4"/>
  <c r="N6" i="4"/>
  <c r="N7" i="4"/>
  <c r="N8" i="4"/>
  <c r="N9" i="4"/>
  <c r="N10" i="4"/>
  <c r="I6" i="4"/>
  <c r="I7" i="4"/>
  <c r="I8" i="4"/>
  <c r="I9" i="4"/>
  <c r="N5" i="4"/>
  <c r="I5" i="4"/>
  <c r="F6" i="4"/>
  <c r="F7" i="4"/>
  <c r="F8" i="4"/>
  <c r="F9" i="4"/>
  <c r="F10" i="4"/>
  <c r="F11" i="4"/>
  <c r="D7" i="4"/>
  <c r="D6" i="4"/>
  <c r="D8" i="4"/>
  <c r="D9" i="4"/>
  <c r="D10" i="4"/>
  <c r="D11" i="4"/>
  <c r="D5" i="4"/>
  <c r="G10" i="1"/>
  <c r="G11" i="1"/>
  <c r="G12" i="1"/>
  <c r="G13" i="1"/>
  <c r="G14" i="1"/>
  <c r="D10" i="1"/>
  <c r="D11" i="1"/>
  <c r="D12" i="1"/>
  <c r="D13" i="1"/>
  <c r="D14" i="1"/>
  <c r="G9" i="1"/>
  <c r="D9" i="1"/>
  <c r="P14" i="4" l="1"/>
  <c r="G8" i="1"/>
</calcChain>
</file>

<file path=xl/sharedStrings.xml><?xml version="1.0" encoding="utf-8"?>
<sst xmlns="http://schemas.openxmlformats.org/spreadsheetml/2006/main" count="612" uniqueCount="86">
  <si>
    <t>สรุปผลการดำเนินการตามแผนและผลการพัฒนาบุคลากรประจำปี 2563</t>
  </si>
  <si>
    <t>หลักสูตร</t>
  </si>
  <si>
    <t>ข้าราชการ</t>
  </si>
  <si>
    <t>พนักงานมหาวิทยาลัย</t>
  </si>
  <si>
    <t>พนักงานราชการ</t>
  </si>
  <si>
    <t>ลูกจ้างประจำ</t>
  </si>
  <si>
    <t>ลูกจ้างชั่วคราว</t>
  </si>
  <si>
    <t>จำนวน(คน)</t>
  </si>
  <si>
    <t>ได้รับการพัฒนา(คน)</t>
  </si>
  <si>
    <t>ร้อยละ</t>
  </si>
  <si>
    <t>รวมทั้งหมด</t>
  </si>
  <si>
    <t>ผู้บริหารระดับสูง</t>
  </si>
  <si>
    <t>ผู้บริหารระดับกลาง</t>
  </si>
  <si>
    <t>อาจารย์</t>
  </si>
  <si>
    <t>ผู้ช่วยศาสตราจารย์</t>
  </si>
  <si>
    <t>รองศาสตราจารย์</t>
  </si>
  <si>
    <t>ศาสตราจารย์</t>
  </si>
  <si>
    <t>อยู่ระหว่างขอตำแหน่ง ผศ.</t>
  </si>
  <si>
    <t>ได้รับตำแหน่งผศ.</t>
  </si>
  <si>
    <t>ได้รับตำแหน่ง รศ.</t>
  </si>
  <si>
    <t>ได้รับตำแหน่ง ศ.</t>
  </si>
  <si>
    <t>อยู่ระหว่างขอตำแหน่ง ศ.</t>
  </si>
  <si>
    <t>อยู่ระหว่างขอตำแหน่ง รศ.</t>
  </si>
  <si>
    <t>ปริญญาตรี</t>
  </si>
  <si>
    <t>ปริญญาโท</t>
  </si>
  <si>
    <t>ปริญญาเอก</t>
  </si>
  <si>
    <t>ลาศึกษาต่อ</t>
  </si>
  <si>
    <t>สำเร็จการศึกษา</t>
  </si>
  <si>
    <t>บุคลากรสายวิชาการ</t>
  </si>
  <si>
    <t>บุคลากรสายสนับสนุน</t>
  </si>
  <si>
    <t>ฝ่าย/งาน</t>
  </si>
  <si>
    <t>ปฎิบัติการ</t>
  </si>
  <si>
    <t>ชำนาญการ</t>
  </si>
  <si>
    <t>อยู่ระหว่างขอตำแหน่งชำนาญการ</t>
  </si>
  <si>
    <t>ได้รับตำแหน่งชำนาญการ</t>
  </si>
  <si>
    <t>อยู่ระหว่างขอตำแหน่ง ชำนาญการพิเศษ</t>
  </si>
  <si>
    <t>ได้รับตำแหน่งชำนาญการพิเศษ</t>
  </si>
  <si>
    <t>อยู่ระหว่างขอตำแหน่ง เชี่ยวชาญ</t>
  </si>
  <si>
    <t>ได้รับตำแหน่งเชี่ยวชาญ</t>
  </si>
  <si>
    <t>การขอตำแหน่งทางวิชาการ</t>
  </si>
  <si>
    <t>การพัฒนาทางวิชาชีพ</t>
  </si>
  <si>
    <t>การพัฒนาทางยุทธศาสตร์</t>
  </si>
  <si>
    <t>การพัฒนาทางวิจัยและการสอน</t>
  </si>
  <si>
    <t>การขอตำแหน่งที่สูงขึ้น</t>
  </si>
  <si>
    <t>การพัฒนาตามมาตรฐานที่หน่วยงานกำหนด</t>
  </si>
  <si>
    <t>สรุปผลการวิเคราะห์</t>
  </si>
  <si>
    <t>จุดเด่นของแผนพัฒนารายบุคคล IDP</t>
  </si>
  <si>
    <t>จุดที่ควรพัฒนา</t>
  </si>
  <si>
    <t>ข้อเสนอแนะ</t>
  </si>
  <si>
    <t>สิ่งที่จะดำเนินการต่อไปในอนาคต</t>
  </si>
  <si>
    <t>การศึกษาต่อ</t>
  </si>
  <si>
    <t>หลักสูตรที่จัดการเรียนการสอน</t>
  </si>
  <si>
    <t>ผู้บริหารระดับต้น</t>
  </si>
  <si>
    <t>อื่น ๆ</t>
  </si>
  <si>
    <t>คณะเทคโนโลยีการเกษตร</t>
  </si>
  <si>
    <t>ตารางสรุปจำนวนบุคลากรที่ได้รับการพัฒนาของคณะเทคโนโลยีการเกษตร</t>
  </si>
  <si>
    <t>ตารางสรุปจำนวนผู้บริหารที่ได้รับการพัฒนาของคณะคณะเทคโนโลยีการเกษตร</t>
  </si>
  <si>
    <t>ตารางสรุปการขอกำหนดตำแหน่งทางวิชาการของคณะเทคโนโลยีการเกษตร</t>
  </si>
  <si>
    <t xml:space="preserve">สาขาวิชาการผลิตพืช </t>
  </si>
  <si>
    <t xml:space="preserve">สาขาวิชาเทคโนโลยีภูมิทัศน์ </t>
  </si>
  <si>
    <t xml:space="preserve">สาขาวิชาสัตวศาสตร์ </t>
  </si>
  <si>
    <t>สาขาวิชาประมง</t>
  </si>
  <si>
    <t xml:space="preserve">สาขาวิชาวิทยาศาสตร์สุขภาพสัตว์  </t>
  </si>
  <si>
    <t>สาขาวิชาวิทยาศาสตร์และเทคโนโลยีการอาหาร</t>
  </si>
  <si>
    <t xml:space="preserve">สาขาวิชาวิศวกรรมแปรรูปผลิตผลเกษตร  </t>
  </si>
  <si>
    <t>ตารางสรุปการศึกษาของคณะเทคโนโลยีการเกษตร</t>
  </si>
  <si>
    <t>ตารางสรุปการพัฒนาตามแผนพัฒนาบุคลากรของคณะเทคโนโลยีการเกษตร</t>
  </si>
  <si>
    <t>คณะ/วิทยาลัย/หน่วยงาน....คณะเทคโนยีการเกษตร</t>
  </si>
  <si>
    <t>ทั้งหมด 69 คน</t>
  </si>
  <si>
    <t>ชำนาญการพิเศษ/หัวหน้าสำนักงาน</t>
  </si>
  <si>
    <t>รอบ 9 เดือน (1 ตุลาคม 2562 – 30 มิถุนายน 2563)</t>
  </si>
  <si>
    <t>อ.พรพนมลาออกวันที่ 2 เม.ย.63</t>
  </si>
  <si>
    <t xml:space="preserve"> -</t>
  </si>
  <si>
    <t>สำนักงานคณบดี</t>
  </si>
  <si>
    <t>ฝ่ายบริหารและวางแผน</t>
  </si>
  <si>
    <t>ฝ่ายวิชาการและวิจัย</t>
  </si>
  <si>
    <t>ฝ่ายพัฒนานักศึกษา</t>
  </si>
  <si>
    <t>สาขาวิชาเทคโนโลยีการผลิตสัตว์และวิทยาศาสตร์สุขภาพสัตว์</t>
  </si>
  <si>
    <t>สาขาวิชาเทคโนโลยีการผลิตพืชและภูมิทัศน์</t>
  </si>
  <si>
    <t>สาขาวิชาเทคโนโลยีอุตสาหกรรมเกษตร</t>
  </si>
  <si>
    <t xml:space="preserve"> - </t>
  </si>
  <si>
    <t>ตารางสรุปการศึกษาของคณะ/วิทยาลัย/หน่วยงาน......คณะเทคโนโลยีการเกษตร</t>
  </si>
  <si>
    <t>ตารางสรุปการศึกษาของคณะ/วิทยาลัย/หน่วยงาน........คณะเทคโนโลยีการเกษตร</t>
  </si>
  <si>
    <t>ตารางสรุปการขอกำหนดตำแหน่งทางวิชาการของคณะ/วิทยาลัย/หน่วยงาน........คณะเทคโนโลยีการเกษตร</t>
  </si>
  <si>
    <t>ตารางสรุปจำนวนผู้บริหารที่ได้รับการพัฒนาของคณะ/วิทยาลัย/หน่วยงาน.....คณะเทคโนโลยีการเกษตร</t>
  </si>
  <si>
    <t>ตารางสรุปจำนวนบุคลากรที่ได้รับการพัฒนาของคณะ/วิทยาลัย/หน่วยงาน......คณะเทคโนโลยีการเกษตร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</si>
</sst>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b/>
      <sz val="18"/>
      <color theme="1"/>
      <name val="Calibri"/>
      <family val="2"/>
      <charset val="22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00"/>
      <name val="TH Sarabun New"/>
      <family val="2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Calibri"/>
      <family val="2"/>
      <charset val="222"/>
      <scheme val="minor"/>
    </font>
    <font>
      <sz val="10"/>
      <color rgb="FFFF0000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/>
    <xf numFmtId="0" fontId="4" fillId="0" borderId="5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9" xfId="0" applyFont="1" applyBorder="1" applyAlignment="1">
      <alignment vertical="center"/>
    </xf>
    <xf numFmtId="2" fontId="1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wrapText="1"/>
    </xf>
    <xf numFmtId="1" fontId="1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selection activeCell="J12" sqref="J12"/>
    </sheetView>
  </sheetViews>
  <sheetFormatPr defaultRowHeight="14.5"/>
  <cols>
    <col min="1" max="1" width="19.08984375" customWidth="1"/>
    <col min="4" max="4" width="11.36328125" bestFit="1" customWidth="1"/>
  </cols>
  <sheetData>
    <row r="1" spans="1:16" ht="2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3">
      <c r="A2" s="35" t="s">
        <v>70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23">
      <c r="A3" s="35" t="s">
        <v>54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3">
      <c r="A4" s="34" t="s">
        <v>28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3.5" thickBot="1">
      <c r="A5" s="36" t="s">
        <v>55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21" thickBot="1">
      <c r="A6" s="32" t="s">
        <v>51</v>
      </c>
      <c r="B6" s="29" t="s">
        <v>2</v>
      </c>
      <c r="C6" s="30"/>
      <c r="D6" s="31"/>
      <c r="E6" s="29" t="s">
        <v>3</v>
      </c>
      <c r="F6" s="30"/>
      <c r="G6" s="31"/>
      <c r="H6" s="29" t="s">
        <v>4</v>
      </c>
      <c r="I6" s="30"/>
      <c r="J6" s="31"/>
      <c r="K6" s="29" t="s">
        <v>5</v>
      </c>
      <c r="L6" s="30"/>
      <c r="M6" s="31"/>
      <c r="N6" s="29" t="s">
        <v>6</v>
      </c>
      <c r="O6" s="30"/>
      <c r="P6" s="31"/>
    </row>
    <row r="7" spans="1:16" ht="82.5" thickBot="1">
      <c r="A7" s="33"/>
      <c r="B7" s="1" t="s">
        <v>7</v>
      </c>
      <c r="C7" s="1" t="s">
        <v>8</v>
      </c>
      <c r="D7" s="1" t="s">
        <v>9</v>
      </c>
      <c r="E7" s="1" t="s">
        <v>7</v>
      </c>
      <c r="F7" s="1" t="s">
        <v>8</v>
      </c>
      <c r="G7" s="1" t="s">
        <v>9</v>
      </c>
      <c r="H7" s="1" t="s">
        <v>7</v>
      </c>
      <c r="I7" s="1" t="s">
        <v>8</v>
      </c>
      <c r="J7" s="1" t="s">
        <v>9</v>
      </c>
      <c r="K7" s="1" t="s">
        <v>7</v>
      </c>
      <c r="L7" s="1" t="s">
        <v>8</v>
      </c>
      <c r="M7" s="1" t="s">
        <v>9</v>
      </c>
      <c r="N7" s="1" t="s">
        <v>7</v>
      </c>
      <c r="O7" s="1" t="s">
        <v>8</v>
      </c>
      <c r="P7" s="1" t="s">
        <v>9</v>
      </c>
    </row>
    <row r="8" spans="1:16" ht="24.5" thickBot="1">
      <c r="A8" s="13" t="s">
        <v>58</v>
      </c>
      <c r="B8" s="6">
        <v>5</v>
      </c>
      <c r="C8" s="1">
        <v>5</v>
      </c>
      <c r="D8" s="15">
        <f>C8/B8*100</f>
        <v>100</v>
      </c>
      <c r="E8" s="1">
        <v>6</v>
      </c>
      <c r="F8" s="1">
        <v>6</v>
      </c>
      <c r="G8" s="1">
        <f>E8*100/F8</f>
        <v>100</v>
      </c>
      <c r="H8" s="1" t="s">
        <v>72</v>
      </c>
      <c r="I8" s="1" t="s">
        <v>72</v>
      </c>
      <c r="J8" s="1" t="s">
        <v>72</v>
      </c>
      <c r="K8" s="1" t="s">
        <v>72</v>
      </c>
      <c r="L8" s="1" t="s">
        <v>72</v>
      </c>
      <c r="M8" s="1" t="s">
        <v>72</v>
      </c>
      <c r="N8" s="1" t="s">
        <v>72</v>
      </c>
      <c r="O8" s="1" t="s">
        <v>72</v>
      </c>
      <c r="P8" s="1" t="s">
        <v>72</v>
      </c>
    </row>
    <row r="9" spans="1:16" ht="41.5" thickBot="1">
      <c r="A9" s="2" t="s">
        <v>59</v>
      </c>
      <c r="B9" s="6">
        <v>3</v>
      </c>
      <c r="C9" s="1">
        <v>3</v>
      </c>
      <c r="D9" s="1">
        <f>C9/B9*100</f>
        <v>100</v>
      </c>
      <c r="E9" s="1">
        <v>6</v>
      </c>
      <c r="F9" s="1">
        <v>6</v>
      </c>
      <c r="G9" s="1">
        <f>F9/E9*100</f>
        <v>100</v>
      </c>
      <c r="H9" s="1" t="s">
        <v>72</v>
      </c>
      <c r="I9" s="1" t="s">
        <v>72</v>
      </c>
      <c r="J9" s="1" t="s">
        <v>72</v>
      </c>
      <c r="K9" s="1" t="s">
        <v>72</v>
      </c>
      <c r="L9" s="1" t="s">
        <v>72</v>
      </c>
      <c r="M9" s="1" t="s">
        <v>72</v>
      </c>
      <c r="N9" s="1" t="s">
        <v>72</v>
      </c>
      <c r="O9" s="1" t="s">
        <v>72</v>
      </c>
      <c r="P9" s="1" t="s">
        <v>72</v>
      </c>
    </row>
    <row r="10" spans="1:16" ht="23.5" thickBot="1">
      <c r="A10" s="2" t="s">
        <v>60</v>
      </c>
      <c r="B10" s="6">
        <v>5</v>
      </c>
      <c r="C10" s="1">
        <v>5</v>
      </c>
      <c r="D10" s="1">
        <f t="shared" ref="D10:D14" si="0">C10/B10*100</f>
        <v>100</v>
      </c>
      <c r="E10" s="1">
        <v>1</v>
      </c>
      <c r="F10" s="1">
        <v>1</v>
      </c>
      <c r="G10" s="1">
        <f t="shared" ref="G10:G14" si="1">F10/E10*100</f>
        <v>100</v>
      </c>
      <c r="H10" s="1" t="s">
        <v>72</v>
      </c>
      <c r="I10" s="1" t="s">
        <v>72</v>
      </c>
      <c r="J10" s="1" t="s">
        <v>72</v>
      </c>
      <c r="K10" s="1" t="s">
        <v>72</v>
      </c>
      <c r="L10" s="1" t="s">
        <v>72</v>
      </c>
      <c r="M10" s="1" t="s">
        <v>72</v>
      </c>
      <c r="N10" s="1" t="s">
        <v>72</v>
      </c>
      <c r="O10" s="1" t="s">
        <v>72</v>
      </c>
      <c r="P10" s="1" t="s">
        <v>72</v>
      </c>
    </row>
    <row r="11" spans="1:16" ht="23.5" thickBot="1">
      <c r="A11" s="2" t="s">
        <v>61</v>
      </c>
      <c r="B11" s="6">
        <v>3</v>
      </c>
      <c r="C11" s="1">
        <v>3</v>
      </c>
      <c r="D11" s="1">
        <f t="shared" si="0"/>
        <v>100</v>
      </c>
      <c r="E11" s="1">
        <v>3</v>
      </c>
      <c r="F11" s="1">
        <v>3</v>
      </c>
      <c r="G11" s="1">
        <f t="shared" si="1"/>
        <v>100</v>
      </c>
      <c r="H11" s="1" t="s">
        <v>72</v>
      </c>
      <c r="I11" s="1" t="s">
        <v>72</v>
      </c>
      <c r="J11" s="1" t="s">
        <v>72</v>
      </c>
      <c r="K11" s="1" t="s">
        <v>72</v>
      </c>
      <c r="L11" s="1" t="s">
        <v>72</v>
      </c>
      <c r="M11" s="1" t="s">
        <v>72</v>
      </c>
      <c r="N11" s="1">
        <v>1</v>
      </c>
      <c r="O11" s="1">
        <v>1</v>
      </c>
      <c r="P11" s="1">
        <f t="shared" ref="P11" si="2">N11*100/O11</f>
        <v>100</v>
      </c>
    </row>
    <row r="12" spans="1:16" ht="41.5" thickBot="1">
      <c r="A12" s="2" t="s">
        <v>62</v>
      </c>
      <c r="B12" s="6">
        <v>5</v>
      </c>
      <c r="C12" s="1">
        <v>5</v>
      </c>
      <c r="D12" s="1">
        <f t="shared" si="0"/>
        <v>100</v>
      </c>
      <c r="E12" s="1">
        <v>2</v>
      </c>
      <c r="F12" s="1">
        <v>2</v>
      </c>
      <c r="G12" s="1">
        <f t="shared" si="1"/>
        <v>100</v>
      </c>
      <c r="H12" s="1" t="s">
        <v>72</v>
      </c>
      <c r="I12" s="1" t="s">
        <v>72</v>
      </c>
      <c r="J12" s="1" t="s">
        <v>72</v>
      </c>
      <c r="K12" s="1" t="s">
        <v>72</v>
      </c>
      <c r="L12" s="1" t="s">
        <v>72</v>
      </c>
      <c r="M12" s="1" t="s">
        <v>72</v>
      </c>
      <c r="N12" s="1" t="s">
        <v>72</v>
      </c>
      <c r="O12" s="1" t="s">
        <v>72</v>
      </c>
      <c r="P12" s="1" t="s">
        <v>72</v>
      </c>
    </row>
    <row r="13" spans="1:16" ht="62" thickBot="1">
      <c r="A13" s="2" t="s">
        <v>63</v>
      </c>
      <c r="B13" s="6">
        <v>4</v>
      </c>
      <c r="C13" s="1">
        <v>4</v>
      </c>
      <c r="D13" s="1">
        <f t="shared" si="0"/>
        <v>100</v>
      </c>
      <c r="E13" s="1">
        <v>7</v>
      </c>
      <c r="F13" s="1">
        <v>7</v>
      </c>
      <c r="G13" s="1">
        <f t="shared" si="1"/>
        <v>100</v>
      </c>
      <c r="H13" s="1">
        <v>1</v>
      </c>
      <c r="I13" s="1">
        <v>1</v>
      </c>
      <c r="J13" s="1">
        <f t="shared" ref="J13" si="3">H13*100/I13</f>
        <v>100</v>
      </c>
      <c r="K13" s="1" t="s">
        <v>72</v>
      </c>
      <c r="L13" s="1" t="s">
        <v>72</v>
      </c>
      <c r="M13" s="1" t="s">
        <v>72</v>
      </c>
      <c r="N13" s="1" t="s">
        <v>72</v>
      </c>
      <c r="O13" s="1" t="s">
        <v>72</v>
      </c>
      <c r="P13" s="1" t="s">
        <v>72</v>
      </c>
    </row>
    <row r="14" spans="1:16" ht="41.5" thickBot="1">
      <c r="A14" s="2" t="s">
        <v>64</v>
      </c>
      <c r="B14" s="6">
        <v>4</v>
      </c>
      <c r="C14" s="1">
        <v>4</v>
      </c>
      <c r="D14" s="1">
        <f t="shared" si="0"/>
        <v>100</v>
      </c>
      <c r="E14" s="1">
        <v>1</v>
      </c>
      <c r="F14" s="1">
        <v>1</v>
      </c>
      <c r="G14" s="1">
        <f t="shared" si="1"/>
        <v>100</v>
      </c>
      <c r="H14" s="1" t="s">
        <v>72</v>
      </c>
      <c r="I14" s="1" t="s">
        <v>72</v>
      </c>
      <c r="J14" s="1" t="s">
        <v>72</v>
      </c>
      <c r="K14" s="1" t="s">
        <v>72</v>
      </c>
      <c r="L14" s="1" t="s">
        <v>72</v>
      </c>
      <c r="M14" s="1" t="s">
        <v>72</v>
      </c>
      <c r="N14" s="1" t="s">
        <v>72</v>
      </c>
      <c r="O14" s="1" t="s">
        <v>72</v>
      </c>
      <c r="P14" s="1" t="s">
        <v>72</v>
      </c>
    </row>
    <row r="15" spans="1:16" ht="21" thickBot="1">
      <c r="A15" s="2"/>
      <c r="B15" s="1"/>
      <c r="C15" s="1"/>
      <c r="D15" s="1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1" thickBot="1">
      <c r="A16" s="3" t="s">
        <v>10</v>
      </c>
      <c r="B16" s="1">
        <f>SUM(B8:B14)</f>
        <v>29</v>
      </c>
      <c r="C16" s="1">
        <f>SUM(C8:C14)</f>
        <v>29</v>
      </c>
      <c r="D16" s="15">
        <f>C16*100/B16</f>
        <v>100</v>
      </c>
      <c r="E16" s="1">
        <f>SUM(E8:E14)</f>
        <v>26</v>
      </c>
      <c r="F16" s="1">
        <f t="shared" ref="F16" si="4">SUM(F8:F14)</f>
        <v>26</v>
      </c>
      <c r="G16" s="1">
        <v>100</v>
      </c>
      <c r="H16" s="1">
        <f>SUM(H8:H14)</f>
        <v>1</v>
      </c>
      <c r="I16" s="1">
        <v>1</v>
      </c>
      <c r="J16" s="1">
        <v>100</v>
      </c>
      <c r="K16" s="1">
        <f>SUM(K8:K14)</f>
        <v>0</v>
      </c>
      <c r="L16" s="1">
        <v>0</v>
      </c>
      <c r="M16" s="1">
        <v>0</v>
      </c>
      <c r="N16" s="1">
        <f>SUM(N8:N14)</f>
        <v>1</v>
      </c>
      <c r="O16" s="1">
        <v>1</v>
      </c>
      <c r="P16" s="1">
        <v>100</v>
      </c>
    </row>
    <row r="19" spans="11:16" ht="14.25" customHeight="1">
      <c r="K19" s="4"/>
      <c r="L19" s="4"/>
      <c r="M19" s="4"/>
      <c r="N19" s="4"/>
      <c r="O19" s="4"/>
      <c r="P19" s="4"/>
    </row>
  </sheetData>
  <mergeCells count="11">
    <mergeCell ref="A4:P4"/>
    <mergeCell ref="A1:P1"/>
    <mergeCell ref="A2:P2"/>
    <mergeCell ref="A3:P3"/>
    <mergeCell ref="A5:P5"/>
    <mergeCell ref="N6:P6"/>
    <mergeCell ref="A6:A7"/>
    <mergeCell ref="B6:D6"/>
    <mergeCell ref="E6:G6"/>
    <mergeCell ref="H6:J6"/>
    <mergeCell ref="K6:M6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K12"/>
  <sheetViews>
    <sheetView workbookViewId="0">
      <selection activeCell="G8" sqref="G8"/>
    </sheetView>
  </sheetViews>
  <sheetFormatPr defaultColWidth="9" defaultRowHeight="23.5"/>
  <cols>
    <col min="1" max="1" width="21.6328125" style="5" customWidth="1"/>
    <col min="2" max="11" width="13.6328125" style="5" customWidth="1"/>
    <col min="12" max="16384" width="9" style="5"/>
  </cols>
  <sheetData>
    <row r="1" spans="1:11">
      <c r="A1" s="34" t="s">
        <v>81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4" thickBot="1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9" customFormat="1" ht="24" customHeight="1" thickBot="1">
      <c r="A3" s="41" t="s">
        <v>30</v>
      </c>
      <c r="B3" s="37" t="s">
        <v>50</v>
      </c>
      <c r="C3" s="38"/>
      <c r="D3" s="37" t="s">
        <v>43</v>
      </c>
      <c r="E3" s="38"/>
      <c r="F3" s="37" t="s">
        <v>40</v>
      </c>
      <c r="G3" s="38"/>
      <c r="H3" s="37" t="s">
        <v>44</v>
      </c>
      <c r="I3" s="38"/>
      <c r="J3" s="37" t="s">
        <v>41</v>
      </c>
      <c r="K3" s="39"/>
    </row>
    <row r="4" spans="1:11" s="9" customFormat="1" ht="24" thickBot="1">
      <c r="A4" s="42"/>
      <c r="B4" s="6" t="s">
        <v>7</v>
      </c>
      <c r="C4" s="6" t="s">
        <v>9</v>
      </c>
      <c r="D4" s="6" t="s">
        <v>7</v>
      </c>
      <c r="E4" s="6" t="s">
        <v>9</v>
      </c>
      <c r="F4" s="6" t="s">
        <v>7</v>
      </c>
      <c r="G4" s="6" t="s">
        <v>9</v>
      </c>
      <c r="H4" s="6" t="s">
        <v>7</v>
      </c>
      <c r="I4" s="6" t="s">
        <v>9</v>
      </c>
      <c r="J4" s="6" t="s">
        <v>7</v>
      </c>
      <c r="K4" s="6" t="s">
        <v>9</v>
      </c>
    </row>
    <row r="5" spans="1:11" ht="24" thickBot="1">
      <c r="A5" s="2" t="s">
        <v>73</v>
      </c>
      <c r="B5" s="16" t="s">
        <v>72</v>
      </c>
      <c r="C5" s="16" t="s">
        <v>72</v>
      </c>
      <c r="D5" s="16" t="s">
        <v>72</v>
      </c>
      <c r="E5" s="16" t="s">
        <v>72</v>
      </c>
      <c r="F5" s="6">
        <v>1</v>
      </c>
      <c r="G5" s="6">
        <f>F5*100</f>
        <v>100</v>
      </c>
      <c r="H5" s="6">
        <v>1</v>
      </c>
      <c r="I5" s="6">
        <v>100</v>
      </c>
      <c r="J5" s="6">
        <v>1</v>
      </c>
      <c r="K5" s="6">
        <v>100</v>
      </c>
    </row>
    <row r="6" spans="1:11" ht="24" thickBot="1">
      <c r="A6" s="2" t="s">
        <v>74</v>
      </c>
      <c r="B6" s="16" t="s">
        <v>72</v>
      </c>
      <c r="C6" s="16" t="s">
        <v>72</v>
      </c>
      <c r="D6" s="16" t="s">
        <v>72</v>
      </c>
      <c r="E6" s="16" t="s">
        <v>72</v>
      </c>
      <c r="F6" s="6">
        <v>7</v>
      </c>
      <c r="G6" s="14">
        <f>F6*100/29</f>
        <v>24.137931034482758</v>
      </c>
      <c r="H6" s="6">
        <v>29</v>
      </c>
      <c r="I6" s="25">
        <f>H6*100/29</f>
        <v>100</v>
      </c>
      <c r="J6" s="6">
        <v>29</v>
      </c>
      <c r="K6" s="25">
        <f>J6*100/29</f>
        <v>100</v>
      </c>
    </row>
    <row r="7" spans="1:11" ht="24" thickBot="1">
      <c r="A7" s="2" t="s">
        <v>75</v>
      </c>
      <c r="B7" s="16" t="s">
        <v>72</v>
      </c>
      <c r="C7" s="16" t="s">
        <v>72</v>
      </c>
      <c r="D7" s="16" t="s">
        <v>72</v>
      </c>
      <c r="E7" s="16" t="s">
        <v>72</v>
      </c>
      <c r="F7" s="6">
        <v>3</v>
      </c>
      <c r="G7" s="14">
        <f>F7*100/7</f>
        <v>42.857142857142854</v>
      </c>
      <c r="H7" s="6">
        <v>7</v>
      </c>
      <c r="I7" s="25">
        <f>H7*100/7</f>
        <v>100</v>
      </c>
      <c r="J7" s="6">
        <v>7</v>
      </c>
      <c r="K7" s="25">
        <f>J7*100/7</f>
        <v>100</v>
      </c>
    </row>
    <row r="8" spans="1:11" ht="24" thickBot="1">
      <c r="A8" s="2" t="s">
        <v>76</v>
      </c>
      <c r="B8" s="16" t="s">
        <v>72</v>
      </c>
      <c r="C8" s="16" t="s">
        <v>72</v>
      </c>
      <c r="D8" s="16" t="s">
        <v>72</v>
      </c>
      <c r="E8" s="16" t="s">
        <v>72</v>
      </c>
      <c r="F8" s="6">
        <v>1</v>
      </c>
      <c r="G8" s="14">
        <f>F8*100/4</f>
        <v>25</v>
      </c>
      <c r="H8" s="6">
        <v>4</v>
      </c>
      <c r="I8" s="25">
        <f>H8*100/4</f>
        <v>100</v>
      </c>
      <c r="J8" s="6">
        <v>4</v>
      </c>
      <c r="K8" s="25">
        <f>J8*100/4</f>
        <v>100</v>
      </c>
    </row>
    <row r="9" spans="1:11" ht="62" thickBot="1">
      <c r="A9" s="2" t="s">
        <v>77</v>
      </c>
      <c r="B9" s="16" t="s">
        <v>72</v>
      </c>
      <c r="C9" s="16" t="s">
        <v>72</v>
      </c>
      <c r="D9" s="16" t="s">
        <v>72</v>
      </c>
      <c r="E9" s="16" t="s">
        <v>72</v>
      </c>
      <c r="F9" s="6">
        <v>9</v>
      </c>
      <c r="G9" s="14">
        <f>F9*100/12</f>
        <v>75</v>
      </c>
      <c r="H9" s="6">
        <v>12</v>
      </c>
      <c r="I9" s="25">
        <f>H9*100/12</f>
        <v>100</v>
      </c>
      <c r="J9" s="6">
        <v>12</v>
      </c>
      <c r="K9" s="25">
        <f>J9*100/12</f>
        <v>100</v>
      </c>
    </row>
    <row r="10" spans="1:11" ht="41.5" thickBot="1">
      <c r="A10" s="2" t="s">
        <v>78</v>
      </c>
      <c r="B10" s="16" t="s">
        <v>72</v>
      </c>
      <c r="C10" s="16" t="s">
        <v>72</v>
      </c>
      <c r="D10" s="16" t="s">
        <v>72</v>
      </c>
      <c r="E10" s="16" t="s">
        <v>72</v>
      </c>
      <c r="F10" s="6">
        <v>5</v>
      </c>
      <c r="G10" s="14">
        <f>F10*100/8</f>
        <v>62.5</v>
      </c>
      <c r="H10" s="6">
        <v>8</v>
      </c>
      <c r="I10" s="25">
        <f>H10*100/8</f>
        <v>100</v>
      </c>
      <c r="J10" s="6">
        <v>8</v>
      </c>
      <c r="K10" s="25">
        <f>J10*100/8</f>
        <v>100</v>
      </c>
    </row>
    <row r="11" spans="1:11" ht="41.5" thickBot="1">
      <c r="A11" s="2" t="s">
        <v>79</v>
      </c>
      <c r="B11" s="16">
        <v>1</v>
      </c>
      <c r="C11" s="14">
        <f>B11*100/8</f>
        <v>12.5</v>
      </c>
      <c r="D11" s="16" t="s">
        <v>72</v>
      </c>
      <c r="E11" s="16" t="s">
        <v>72</v>
      </c>
      <c r="F11" s="6">
        <v>8</v>
      </c>
      <c r="G11" s="25">
        <f>F11*100/8</f>
        <v>100</v>
      </c>
      <c r="H11" s="6">
        <v>8</v>
      </c>
      <c r="I11" s="25">
        <f>H11*100/8</f>
        <v>100</v>
      </c>
      <c r="J11" s="6">
        <v>8</v>
      </c>
      <c r="K11" s="25">
        <f>J11*100/8</f>
        <v>100</v>
      </c>
    </row>
    <row r="12" spans="1:11" ht="24" thickBot="1">
      <c r="A12" s="28" t="s">
        <v>10</v>
      </c>
      <c r="B12" s="6">
        <v>1</v>
      </c>
      <c r="C12" s="6">
        <v>1.45</v>
      </c>
      <c r="D12" s="6">
        <v>0</v>
      </c>
      <c r="E12" s="6">
        <v>0</v>
      </c>
      <c r="F12" s="6">
        <f>SUM(F5:F11)</f>
        <v>34</v>
      </c>
      <c r="G12" s="14">
        <f>SUM(G5:G11)/7</f>
        <v>61.35643912737509</v>
      </c>
      <c r="H12" s="6">
        <f>SUM(H5:H11)</f>
        <v>69</v>
      </c>
      <c r="I12" s="6">
        <v>100</v>
      </c>
      <c r="J12" s="6">
        <f>SUM(J5:J11)</f>
        <v>69</v>
      </c>
      <c r="K12" s="6">
        <v>100</v>
      </c>
    </row>
  </sheetData>
  <mergeCells count="8">
    <mergeCell ref="A1:K1"/>
    <mergeCell ref="A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2"/>
  <sheetViews>
    <sheetView workbookViewId="0">
      <selection activeCell="I13" sqref="I13"/>
    </sheetView>
  </sheetViews>
  <sheetFormatPr defaultColWidth="9" defaultRowHeight="23.5"/>
  <cols>
    <col min="1" max="16384" width="9" style="12"/>
  </cols>
  <sheetData>
    <row r="1" spans="1:2">
      <c r="A1" s="11" t="s">
        <v>45</v>
      </c>
    </row>
    <row r="2" spans="1:2" s="11" customFormat="1">
      <c r="B2" s="11" t="s">
        <v>46</v>
      </c>
    </row>
    <row r="3" spans="1:2" s="11" customFormat="1"/>
    <row r="4" spans="1:2" s="11" customFormat="1"/>
    <row r="5" spans="1:2" s="11" customFormat="1"/>
    <row r="6" spans="1:2" s="11" customFormat="1"/>
    <row r="11" spans="1:2" s="11" customFormat="1">
      <c r="B11" s="11" t="s">
        <v>47</v>
      </c>
    </row>
    <row r="12" spans="1:2" s="11" customFormat="1"/>
    <row r="13" spans="1:2" s="11" customFormat="1"/>
    <row r="14" spans="1:2" s="11" customFormat="1"/>
    <row r="18" spans="2:2" s="11" customFormat="1">
      <c r="B18" s="11" t="s">
        <v>48</v>
      </c>
    </row>
    <row r="19" spans="2:2" s="11" customFormat="1"/>
    <row r="20" spans="2:2" s="11" customFormat="1"/>
    <row r="21" spans="2:2" s="11" customFormat="1"/>
    <row r="25" spans="2:2" s="11" customFormat="1">
      <c r="B25" s="11" t="s">
        <v>49</v>
      </c>
    </row>
    <row r="32" spans="2:2">
      <c r="B32" s="12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topLeftCell="A4" workbookViewId="0">
      <selection activeCell="M11" sqref="M11"/>
    </sheetView>
  </sheetViews>
  <sheetFormatPr defaultRowHeight="14.5"/>
  <cols>
    <col min="1" max="1" width="19" customWidth="1"/>
  </cols>
  <sheetData>
    <row r="1" spans="1:10" ht="23">
      <c r="A1" s="34" t="s">
        <v>56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3.5" thickBot="1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3.5" thickBot="1">
      <c r="A3" s="32" t="s">
        <v>51</v>
      </c>
      <c r="B3" s="37" t="s">
        <v>11</v>
      </c>
      <c r="C3" s="38"/>
      <c r="D3" s="39"/>
      <c r="E3" s="37" t="s">
        <v>12</v>
      </c>
      <c r="F3" s="38"/>
      <c r="G3" s="39"/>
      <c r="H3" s="37" t="s">
        <v>52</v>
      </c>
      <c r="I3" s="38"/>
      <c r="J3" s="39"/>
    </row>
    <row r="4" spans="1:10" ht="82.5" thickBot="1">
      <c r="A4" s="40"/>
      <c r="B4" s="1" t="s">
        <v>7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9</v>
      </c>
      <c r="H4" s="1" t="s">
        <v>7</v>
      </c>
      <c r="I4" s="1" t="s">
        <v>8</v>
      </c>
      <c r="J4" s="1" t="s">
        <v>9</v>
      </c>
    </row>
    <row r="5" spans="1:10" ht="23.5" thickBot="1">
      <c r="A5" s="2" t="s">
        <v>58</v>
      </c>
      <c r="B5" s="6" t="s">
        <v>72</v>
      </c>
      <c r="C5" s="6" t="s">
        <v>72</v>
      </c>
      <c r="D5" s="6" t="s">
        <v>72</v>
      </c>
      <c r="E5" s="6" t="s">
        <v>72</v>
      </c>
      <c r="F5" s="6" t="s">
        <v>72</v>
      </c>
      <c r="G5" s="6" t="s">
        <v>72</v>
      </c>
      <c r="H5" s="1">
        <v>1</v>
      </c>
      <c r="I5" s="1">
        <v>0</v>
      </c>
      <c r="J5" s="17">
        <f>I5/H5*100</f>
        <v>0</v>
      </c>
    </row>
    <row r="6" spans="1:10" ht="41.5" thickBot="1">
      <c r="A6" s="2" t="s">
        <v>59</v>
      </c>
      <c r="B6" s="6" t="s">
        <v>72</v>
      </c>
      <c r="C6" s="6" t="s">
        <v>72</v>
      </c>
      <c r="D6" s="6" t="s">
        <v>72</v>
      </c>
      <c r="E6" s="1">
        <v>2</v>
      </c>
      <c r="F6" s="1">
        <v>2</v>
      </c>
      <c r="G6" s="17">
        <f t="shared" ref="G6:G10" si="0">F6/E6*100</f>
        <v>100</v>
      </c>
      <c r="H6" s="1">
        <v>1</v>
      </c>
      <c r="I6" s="1">
        <v>0</v>
      </c>
      <c r="J6" s="17">
        <f t="shared" ref="J6:J11" si="1">I6/H6*100</f>
        <v>0</v>
      </c>
    </row>
    <row r="7" spans="1:10" ht="23.5" thickBot="1">
      <c r="A7" s="2" t="s">
        <v>60</v>
      </c>
      <c r="B7" s="6" t="s">
        <v>72</v>
      </c>
      <c r="C7" s="6" t="s">
        <v>72</v>
      </c>
      <c r="D7" s="6" t="s">
        <v>72</v>
      </c>
      <c r="E7" s="6" t="s">
        <v>72</v>
      </c>
      <c r="F7" s="6" t="s">
        <v>72</v>
      </c>
      <c r="G7" s="25" t="s">
        <v>72</v>
      </c>
      <c r="H7" s="1">
        <v>1</v>
      </c>
      <c r="I7" s="1">
        <v>0</v>
      </c>
      <c r="J7" s="17">
        <f t="shared" si="1"/>
        <v>0</v>
      </c>
    </row>
    <row r="8" spans="1:10" ht="23.5" thickBot="1">
      <c r="A8" s="2" t="s">
        <v>61</v>
      </c>
      <c r="B8" s="6" t="s">
        <v>72</v>
      </c>
      <c r="C8" s="6" t="s">
        <v>72</v>
      </c>
      <c r="D8" s="6" t="s">
        <v>72</v>
      </c>
      <c r="E8" s="1">
        <v>1</v>
      </c>
      <c r="F8" s="1">
        <v>1</v>
      </c>
      <c r="G8" s="17">
        <f t="shared" si="0"/>
        <v>100</v>
      </c>
      <c r="H8" s="1">
        <v>2</v>
      </c>
      <c r="I8" s="1">
        <v>0</v>
      </c>
      <c r="J8" s="17">
        <f t="shared" si="1"/>
        <v>0</v>
      </c>
    </row>
    <row r="9" spans="1:10" ht="41.5" thickBot="1">
      <c r="A9" s="2" t="s">
        <v>62</v>
      </c>
      <c r="B9" s="6" t="s">
        <v>72</v>
      </c>
      <c r="C9" s="6" t="s">
        <v>72</v>
      </c>
      <c r="D9" s="6" t="s">
        <v>72</v>
      </c>
      <c r="E9" s="6" t="s">
        <v>72</v>
      </c>
      <c r="F9" s="6" t="s">
        <v>72</v>
      </c>
      <c r="G9" s="25" t="s">
        <v>72</v>
      </c>
      <c r="H9" s="1">
        <v>2</v>
      </c>
      <c r="I9" s="1">
        <v>0</v>
      </c>
      <c r="J9" s="17">
        <f t="shared" si="1"/>
        <v>0</v>
      </c>
    </row>
    <row r="10" spans="1:10" ht="62" thickBot="1">
      <c r="A10" s="2" t="s">
        <v>63</v>
      </c>
      <c r="B10" s="6">
        <v>1</v>
      </c>
      <c r="C10" s="1">
        <v>1</v>
      </c>
      <c r="D10" s="17">
        <f t="shared" ref="D10" si="2">C10/B10*100</f>
        <v>100</v>
      </c>
      <c r="E10" s="1">
        <v>3</v>
      </c>
      <c r="F10" s="1">
        <v>3</v>
      </c>
      <c r="G10" s="17">
        <f t="shared" si="0"/>
        <v>100</v>
      </c>
      <c r="H10" s="1">
        <v>3</v>
      </c>
      <c r="I10" s="1">
        <v>0</v>
      </c>
      <c r="J10" s="17">
        <f t="shared" si="1"/>
        <v>0</v>
      </c>
    </row>
    <row r="11" spans="1:10" ht="41.5" thickBot="1">
      <c r="A11" s="2" t="s">
        <v>64</v>
      </c>
      <c r="B11" s="6" t="s">
        <v>72</v>
      </c>
      <c r="C11" s="6" t="s">
        <v>72</v>
      </c>
      <c r="D11" s="6" t="s">
        <v>72</v>
      </c>
      <c r="E11" s="6" t="s">
        <v>72</v>
      </c>
      <c r="F11" s="6" t="s">
        <v>72</v>
      </c>
      <c r="G11" s="6" t="s">
        <v>72</v>
      </c>
      <c r="H11" s="1">
        <v>1</v>
      </c>
      <c r="I11" s="1">
        <v>0</v>
      </c>
      <c r="J11" s="17">
        <f t="shared" si="1"/>
        <v>0</v>
      </c>
    </row>
    <row r="12" spans="1:10" ht="21" thickBot="1">
      <c r="A12" s="2"/>
      <c r="B12" s="1"/>
      <c r="C12" s="1"/>
      <c r="D12" s="1"/>
      <c r="E12" s="1"/>
      <c r="F12" s="1"/>
      <c r="G12" s="1"/>
      <c r="H12" s="1"/>
      <c r="I12" s="1"/>
      <c r="J12" s="1"/>
    </row>
    <row r="13" spans="1:10" ht="21" thickBot="1">
      <c r="A13" s="3" t="s">
        <v>10</v>
      </c>
      <c r="B13" s="1">
        <v>1</v>
      </c>
      <c r="C13" s="1">
        <v>1</v>
      </c>
      <c r="D13" s="1">
        <v>100</v>
      </c>
      <c r="E13" s="1">
        <f>SUM(E5:E11)</f>
        <v>6</v>
      </c>
      <c r="F13" s="1">
        <f>SUM(F5:F11)</f>
        <v>6</v>
      </c>
      <c r="G13" s="1">
        <f>F13*100/E13</f>
        <v>100</v>
      </c>
      <c r="H13" s="1">
        <f>SUM(H5:H11)</f>
        <v>11</v>
      </c>
      <c r="I13" s="1">
        <f>SUM(I5:I11)</f>
        <v>0</v>
      </c>
      <c r="J13" s="1">
        <f>I13*100/H13</f>
        <v>0</v>
      </c>
    </row>
  </sheetData>
  <mergeCells count="6">
    <mergeCell ref="B3:D3"/>
    <mergeCell ref="E3:G3"/>
    <mergeCell ref="H3:J3"/>
    <mergeCell ref="A1:J1"/>
    <mergeCell ref="A3:A4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topLeftCell="B1" workbookViewId="0">
      <selection activeCell="T14" sqref="T14"/>
    </sheetView>
  </sheetViews>
  <sheetFormatPr defaultColWidth="9" defaultRowHeight="23.5"/>
  <cols>
    <col min="1" max="1" width="21.6328125" style="5" customWidth="1"/>
    <col min="2" max="2" width="9" style="5"/>
    <col min="3" max="3" width="12.6328125" style="5" customWidth="1"/>
    <col min="4" max="4" width="9" style="5"/>
    <col min="5" max="5" width="12.26953125" style="5" customWidth="1"/>
    <col min="6" max="7" width="9" style="5"/>
    <col min="8" max="8" width="12" style="5" customWidth="1"/>
    <col min="9" max="9" width="9" style="5"/>
    <col min="10" max="10" width="12.26953125" style="5" customWidth="1"/>
    <col min="11" max="12" width="9" style="5"/>
    <col min="13" max="13" width="11.26953125" style="5" customWidth="1"/>
    <col min="14" max="14" width="9" style="5"/>
    <col min="15" max="15" width="10.6328125" style="5" customWidth="1"/>
    <col min="16" max="17" width="9" style="5"/>
    <col min="18" max="18" width="11.26953125" style="5" customWidth="1"/>
    <col min="19" max="16384" width="9" style="5"/>
  </cols>
  <sheetData>
    <row r="1" spans="1:20">
      <c r="A1" s="34" t="s">
        <v>57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0" ht="24" thickBot="1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0" s="9" customFormat="1" ht="24" customHeight="1" thickBot="1">
      <c r="A3" s="32" t="s">
        <v>51</v>
      </c>
      <c r="B3" s="37" t="s">
        <v>13</v>
      </c>
      <c r="C3" s="38"/>
      <c r="D3" s="38"/>
      <c r="E3" s="38"/>
      <c r="F3" s="39"/>
      <c r="G3" s="37" t="s">
        <v>14</v>
      </c>
      <c r="H3" s="38"/>
      <c r="I3" s="38"/>
      <c r="J3" s="38"/>
      <c r="K3" s="39"/>
      <c r="L3" s="37" t="s">
        <v>15</v>
      </c>
      <c r="M3" s="38"/>
      <c r="N3" s="38"/>
      <c r="O3" s="38"/>
      <c r="P3" s="39"/>
      <c r="Q3" s="37" t="s">
        <v>16</v>
      </c>
      <c r="R3" s="38"/>
      <c r="S3" s="39"/>
    </row>
    <row r="4" spans="1:20" s="9" customFormat="1" ht="115.5" thickBot="1">
      <c r="A4" s="40"/>
      <c r="B4" s="6" t="s">
        <v>7</v>
      </c>
      <c r="C4" s="6" t="s">
        <v>17</v>
      </c>
      <c r="D4" s="6" t="s">
        <v>9</v>
      </c>
      <c r="E4" s="6" t="s">
        <v>18</v>
      </c>
      <c r="F4" s="6" t="s">
        <v>9</v>
      </c>
      <c r="G4" s="6" t="s">
        <v>7</v>
      </c>
      <c r="H4" s="6" t="s">
        <v>22</v>
      </c>
      <c r="I4" s="6" t="s">
        <v>9</v>
      </c>
      <c r="J4" s="6" t="s">
        <v>19</v>
      </c>
      <c r="K4" s="6" t="s">
        <v>9</v>
      </c>
      <c r="L4" s="6" t="s">
        <v>7</v>
      </c>
      <c r="M4" s="6" t="s">
        <v>21</v>
      </c>
      <c r="N4" s="6" t="s">
        <v>9</v>
      </c>
      <c r="O4" s="6" t="s">
        <v>20</v>
      </c>
      <c r="P4" s="6" t="s">
        <v>9</v>
      </c>
      <c r="Q4" s="6" t="s">
        <v>7</v>
      </c>
      <c r="R4" s="6" t="s">
        <v>17</v>
      </c>
      <c r="S4" s="6" t="s">
        <v>9</v>
      </c>
    </row>
    <row r="5" spans="1:20" ht="24" thickBot="1">
      <c r="A5" s="7" t="s">
        <v>58</v>
      </c>
      <c r="B5" s="6">
        <v>6</v>
      </c>
      <c r="C5" s="6">
        <v>0</v>
      </c>
      <c r="D5" s="14">
        <f>C5/B5*100</f>
        <v>0</v>
      </c>
      <c r="E5" s="6">
        <v>0</v>
      </c>
      <c r="F5" s="6">
        <f>E5/11*100</f>
        <v>0</v>
      </c>
      <c r="G5" s="6">
        <v>5</v>
      </c>
      <c r="H5" s="6">
        <v>0</v>
      </c>
      <c r="I5" s="14">
        <f>H5/G5*100</f>
        <v>0</v>
      </c>
      <c r="J5" s="6">
        <v>0</v>
      </c>
      <c r="K5" s="6">
        <f>J5/11*100</f>
        <v>0</v>
      </c>
      <c r="L5" s="6">
        <v>0</v>
      </c>
      <c r="M5" s="6">
        <v>0</v>
      </c>
      <c r="N5" s="14" t="e">
        <f>M5/L5*100</f>
        <v>#DIV/0!</v>
      </c>
      <c r="O5" s="6">
        <v>0</v>
      </c>
      <c r="P5" s="6">
        <f>O5/11*100</f>
        <v>0</v>
      </c>
      <c r="Q5" s="6">
        <v>0</v>
      </c>
      <c r="R5" s="6">
        <v>0</v>
      </c>
      <c r="S5" s="14" t="e">
        <f>R5/Q5*100</f>
        <v>#DIV/0!</v>
      </c>
    </row>
    <row r="6" spans="1:20" ht="46.5" thickBot="1">
      <c r="A6" s="7" t="s">
        <v>59</v>
      </c>
      <c r="B6" s="6">
        <v>6</v>
      </c>
      <c r="C6" s="6">
        <v>0</v>
      </c>
      <c r="D6" s="14">
        <f>C6/B6*100</f>
        <v>0</v>
      </c>
      <c r="E6" s="6">
        <v>0</v>
      </c>
      <c r="F6" s="6">
        <f t="shared" ref="F6:F11" si="0">E6/11*100</f>
        <v>0</v>
      </c>
      <c r="G6" s="6">
        <v>3</v>
      </c>
      <c r="H6" s="6">
        <v>0</v>
      </c>
      <c r="I6" s="14">
        <f>H6/G6*100</f>
        <v>0</v>
      </c>
      <c r="J6" s="6">
        <v>0</v>
      </c>
      <c r="K6" s="6">
        <f>J6/11*100</f>
        <v>0</v>
      </c>
      <c r="L6" s="6">
        <v>0</v>
      </c>
      <c r="M6" s="6">
        <v>0</v>
      </c>
      <c r="N6" s="14" t="e">
        <f>M6/L6*100</f>
        <v>#DIV/0!</v>
      </c>
      <c r="O6" s="6">
        <v>0</v>
      </c>
      <c r="P6" s="6">
        <f>O6/11*100</f>
        <v>0</v>
      </c>
      <c r="Q6" s="6">
        <v>0</v>
      </c>
      <c r="R6" s="6">
        <v>0</v>
      </c>
      <c r="S6" s="14" t="e">
        <f>R6/Q6*100</f>
        <v>#DIV/0!</v>
      </c>
    </row>
    <row r="7" spans="1:20" ht="24" thickBot="1">
      <c r="A7" s="7" t="s">
        <v>60</v>
      </c>
      <c r="B7" s="6">
        <v>3</v>
      </c>
      <c r="C7" s="6">
        <v>0</v>
      </c>
      <c r="D7" s="14">
        <f t="shared" ref="D7:D11" si="1">C7/B7*100</f>
        <v>0</v>
      </c>
      <c r="E7" s="6">
        <v>0</v>
      </c>
      <c r="F7" s="6">
        <f t="shared" si="0"/>
        <v>0</v>
      </c>
      <c r="G7" s="6">
        <v>3</v>
      </c>
      <c r="H7" s="6">
        <v>0</v>
      </c>
      <c r="I7" s="14">
        <f t="shared" ref="I7:I11" si="2">H7/G7*100</f>
        <v>0</v>
      </c>
      <c r="J7" s="6">
        <v>0</v>
      </c>
      <c r="K7" s="6">
        <f t="shared" ref="K7:K11" si="3">J7/11*100</f>
        <v>0</v>
      </c>
      <c r="L7" s="6">
        <v>0</v>
      </c>
      <c r="M7" s="6">
        <v>0</v>
      </c>
      <c r="N7" s="14" t="e">
        <f t="shared" ref="N7:N11" si="4">M7/L7*100</f>
        <v>#DIV/0!</v>
      </c>
      <c r="O7" s="6">
        <v>0</v>
      </c>
      <c r="P7" s="6">
        <f t="shared" ref="P7:P11" si="5">O7/11*100</f>
        <v>0</v>
      </c>
      <c r="Q7" s="6">
        <v>0</v>
      </c>
      <c r="R7" s="6">
        <v>0</v>
      </c>
      <c r="S7" s="14" t="e">
        <f t="shared" ref="S7:S11" si="6">R7/Q7*100</f>
        <v>#DIV/0!</v>
      </c>
    </row>
    <row r="8" spans="1:20" ht="24" thickBot="1">
      <c r="A8" s="7" t="s">
        <v>61</v>
      </c>
      <c r="B8" s="6">
        <v>2</v>
      </c>
      <c r="C8" s="6">
        <v>0</v>
      </c>
      <c r="D8" s="14">
        <f t="shared" si="1"/>
        <v>0</v>
      </c>
      <c r="E8" s="6">
        <v>0</v>
      </c>
      <c r="F8" s="6">
        <f t="shared" si="0"/>
        <v>0</v>
      </c>
      <c r="G8" s="6">
        <v>5</v>
      </c>
      <c r="H8" s="6">
        <v>0</v>
      </c>
      <c r="I8" s="14">
        <f t="shared" si="2"/>
        <v>0</v>
      </c>
      <c r="J8" s="6">
        <v>0</v>
      </c>
      <c r="K8" s="6">
        <f t="shared" si="3"/>
        <v>0</v>
      </c>
      <c r="L8" s="6">
        <v>0</v>
      </c>
      <c r="M8" s="6">
        <v>0</v>
      </c>
      <c r="N8" s="14" t="e">
        <f t="shared" si="4"/>
        <v>#DIV/0!</v>
      </c>
      <c r="O8" s="6">
        <v>0</v>
      </c>
      <c r="P8" s="6">
        <f t="shared" si="5"/>
        <v>0</v>
      </c>
      <c r="Q8" s="6">
        <v>0</v>
      </c>
      <c r="R8" s="6">
        <v>0</v>
      </c>
      <c r="S8" s="14" t="e">
        <f t="shared" si="6"/>
        <v>#DIV/0!</v>
      </c>
    </row>
    <row r="9" spans="1:20" s="23" customFormat="1" ht="55" thickBot="1">
      <c r="A9" s="20" t="s">
        <v>62</v>
      </c>
      <c r="B9" s="21">
        <v>4</v>
      </c>
      <c r="C9" s="21">
        <v>0</v>
      </c>
      <c r="D9" s="22">
        <f t="shared" si="1"/>
        <v>0</v>
      </c>
      <c r="E9" s="21">
        <v>0</v>
      </c>
      <c r="F9" s="21">
        <f t="shared" si="0"/>
        <v>0</v>
      </c>
      <c r="G9" s="21">
        <v>2</v>
      </c>
      <c r="H9" s="21">
        <v>0</v>
      </c>
      <c r="I9" s="22">
        <f t="shared" si="2"/>
        <v>0</v>
      </c>
      <c r="J9" s="21">
        <v>0</v>
      </c>
      <c r="K9" s="21">
        <f t="shared" si="3"/>
        <v>0</v>
      </c>
      <c r="L9" s="21">
        <v>0</v>
      </c>
      <c r="M9" s="21">
        <v>0</v>
      </c>
      <c r="N9" s="22" t="e">
        <f t="shared" si="4"/>
        <v>#DIV/0!</v>
      </c>
      <c r="O9" s="21">
        <v>0</v>
      </c>
      <c r="P9" s="21">
        <f t="shared" si="5"/>
        <v>0</v>
      </c>
      <c r="Q9" s="21">
        <v>0</v>
      </c>
      <c r="R9" s="21">
        <v>0</v>
      </c>
      <c r="S9" s="22" t="e">
        <f t="shared" si="6"/>
        <v>#DIV/0!</v>
      </c>
      <c r="T9" s="24" t="s">
        <v>71</v>
      </c>
    </row>
    <row r="10" spans="1:20" ht="69.5" thickBot="1">
      <c r="A10" s="7" t="s">
        <v>63</v>
      </c>
      <c r="B10" s="6">
        <v>4</v>
      </c>
      <c r="C10" s="6">
        <v>0</v>
      </c>
      <c r="D10" s="14">
        <f t="shared" si="1"/>
        <v>0</v>
      </c>
      <c r="E10" s="6">
        <v>0</v>
      </c>
      <c r="F10" s="6">
        <f t="shared" si="0"/>
        <v>0</v>
      </c>
      <c r="G10" s="6">
        <v>8</v>
      </c>
      <c r="H10" s="6">
        <v>0</v>
      </c>
      <c r="I10" s="14">
        <f t="shared" si="2"/>
        <v>0</v>
      </c>
      <c r="J10" s="6">
        <v>0</v>
      </c>
      <c r="K10" s="6">
        <f t="shared" si="3"/>
        <v>0</v>
      </c>
      <c r="L10" s="6">
        <v>0</v>
      </c>
      <c r="M10" s="6">
        <v>0</v>
      </c>
      <c r="N10" s="14" t="e">
        <f t="shared" si="4"/>
        <v>#DIV/0!</v>
      </c>
      <c r="O10" s="6">
        <v>0</v>
      </c>
      <c r="P10" s="6">
        <f t="shared" si="5"/>
        <v>0</v>
      </c>
      <c r="Q10" s="6">
        <v>0</v>
      </c>
      <c r="R10" s="6">
        <v>0</v>
      </c>
      <c r="S10" s="14" t="e">
        <f t="shared" si="6"/>
        <v>#DIV/0!</v>
      </c>
    </row>
    <row r="11" spans="1:20" ht="46.5" thickBot="1">
      <c r="A11" s="7" t="s">
        <v>64</v>
      </c>
      <c r="B11" s="6">
        <v>1</v>
      </c>
      <c r="C11" s="6">
        <v>0</v>
      </c>
      <c r="D11" s="14">
        <f t="shared" si="1"/>
        <v>0</v>
      </c>
      <c r="E11" s="6">
        <v>0</v>
      </c>
      <c r="F11" s="6">
        <f t="shared" si="0"/>
        <v>0</v>
      </c>
      <c r="G11" s="6">
        <v>4</v>
      </c>
      <c r="H11" s="6">
        <v>0</v>
      </c>
      <c r="I11" s="14">
        <f t="shared" si="2"/>
        <v>0</v>
      </c>
      <c r="J11" s="6">
        <v>0</v>
      </c>
      <c r="K11" s="6">
        <f t="shared" si="3"/>
        <v>0</v>
      </c>
      <c r="L11" s="6">
        <v>0</v>
      </c>
      <c r="M11" s="6">
        <v>0</v>
      </c>
      <c r="N11" s="14" t="e">
        <f t="shared" si="4"/>
        <v>#DIV/0!</v>
      </c>
      <c r="O11" s="6">
        <v>0</v>
      </c>
      <c r="P11" s="6">
        <f t="shared" si="5"/>
        <v>0</v>
      </c>
      <c r="Q11" s="6">
        <v>0</v>
      </c>
      <c r="R11" s="6">
        <v>0</v>
      </c>
      <c r="S11" s="14" t="e">
        <f t="shared" si="6"/>
        <v>#DIV/0!</v>
      </c>
    </row>
    <row r="12" spans="1:20" ht="24" thickBot="1">
      <c r="A12" s="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20" ht="24" thickBot="1">
      <c r="A13" s="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0" ht="24" thickBot="1">
      <c r="A14" s="8" t="s">
        <v>10</v>
      </c>
      <c r="B14" s="6">
        <f>SUM(B5:B11)</f>
        <v>26</v>
      </c>
      <c r="C14" s="6">
        <v>0</v>
      </c>
      <c r="D14" s="6">
        <v>0</v>
      </c>
      <c r="E14" s="6">
        <v>0</v>
      </c>
      <c r="F14" s="6">
        <v>0</v>
      </c>
      <c r="G14" s="6">
        <f>SUM(G5:G11)</f>
        <v>30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4" t="e">
        <f t="shared" ref="N14" si="7">M14/L14*100</f>
        <v>#DIV/0!</v>
      </c>
      <c r="O14" s="6">
        <v>0</v>
      </c>
      <c r="P14" s="6">
        <v>0</v>
      </c>
      <c r="Q14" s="6">
        <v>0</v>
      </c>
      <c r="R14" s="6">
        <v>0</v>
      </c>
      <c r="S14" s="14" t="e">
        <f t="shared" ref="S14" si="8">R14/Q14*100</f>
        <v>#DIV/0!</v>
      </c>
    </row>
  </sheetData>
  <mergeCells count="7">
    <mergeCell ref="A3:A4"/>
    <mergeCell ref="Q3:S3"/>
    <mergeCell ref="A1:S1"/>
    <mergeCell ref="B3:F3"/>
    <mergeCell ref="G3:K3"/>
    <mergeCell ref="L3:P3"/>
    <mergeCell ref="A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workbookViewId="0">
      <selection activeCell="C9" sqref="C9"/>
    </sheetView>
  </sheetViews>
  <sheetFormatPr defaultColWidth="9" defaultRowHeight="23.5"/>
  <cols>
    <col min="1" max="1" width="21.6328125" style="5" customWidth="1"/>
    <col min="2" max="2" width="9" style="5"/>
    <col min="3" max="3" width="12.6328125" style="5" customWidth="1"/>
    <col min="4" max="4" width="12.90625" style="5" bestFit="1" customWidth="1"/>
    <col min="5" max="5" width="12.26953125" style="5" customWidth="1"/>
    <col min="6" max="7" width="9" style="5"/>
    <col min="8" max="8" width="12" style="5" customWidth="1"/>
    <col min="9" max="9" width="9" style="5"/>
    <col min="10" max="10" width="12.26953125" style="5" customWidth="1"/>
    <col min="11" max="12" width="9" style="5"/>
    <col min="13" max="13" width="11.26953125" style="5" customWidth="1"/>
    <col min="14" max="14" width="9" style="5"/>
    <col min="15" max="15" width="10.6328125" style="5" customWidth="1"/>
    <col min="16" max="16384" width="9" style="5"/>
  </cols>
  <sheetData>
    <row r="1" spans="1:16">
      <c r="A1" s="34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4" thickBot="1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s="9" customFormat="1" ht="24" customHeight="1" thickBot="1">
      <c r="A3" s="41" t="s">
        <v>1</v>
      </c>
      <c r="B3" s="37" t="s">
        <v>23</v>
      </c>
      <c r="C3" s="38"/>
      <c r="D3" s="38"/>
      <c r="E3" s="38"/>
      <c r="F3" s="39"/>
      <c r="G3" s="37" t="s">
        <v>24</v>
      </c>
      <c r="H3" s="38"/>
      <c r="I3" s="38"/>
      <c r="J3" s="38"/>
      <c r="K3" s="39"/>
      <c r="L3" s="37" t="s">
        <v>25</v>
      </c>
      <c r="M3" s="38"/>
      <c r="N3" s="38"/>
      <c r="O3" s="38"/>
      <c r="P3" s="39"/>
    </row>
    <row r="4" spans="1:16" s="9" customFormat="1" ht="46.5" thickBot="1">
      <c r="A4" s="42"/>
      <c r="B4" s="6" t="s">
        <v>7</v>
      </c>
      <c r="C4" s="6" t="s">
        <v>26</v>
      </c>
      <c r="D4" s="6" t="s">
        <v>9</v>
      </c>
      <c r="E4" s="6" t="s">
        <v>27</v>
      </c>
      <c r="F4" s="6" t="s">
        <v>9</v>
      </c>
      <c r="G4" s="6" t="s">
        <v>7</v>
      </c>
      <c r="H4" s="6" t="s">
        <v>26</v>
      </c>
      <c r="I4" s="6" t="s">
        <v>9</v>
      </c>
      <c r="J4" s="6" t="s">
        <v>27</v>
      </c>
      <c r="K4" s="6" t="s">
        <v>9</v>
      </c>
      <c r="L4" s="6" t="s">
        <v>7</v>
      </c>
      <c r="M4" s="6" t="s">
        <v>26</v>
      </c>
      <c r="N4" s="6" t="s">
        <v>9</v>
      </c>
      <c r="O4" s="6" t="s">
        <v>27</v>
      </c>
      <c r="P4" s="6" t="s">
        <v>9</v>
      </c>
    </row>
    <row r="5" spans="1:16" ht="24" thickBot="1">
      <c r="A5" s="7" t="s">
        <v>58</v>
      </c>
      <c r="B5" s="6">
        <v>0</v>
      </c>
      <c r="C5" s="6">
        <v>0</v>
      </c>
      <c r="D5" s="14" t="e">
        <f>C5/B5*100</f>
        <v>#DIV/0!</v>
      </c>
      <c r="E5" s="6">
        <v>0</v>
      </c>
      <c r="F5" s="6">
        <f>E5/11*100</f>
        <v>0</v>
      </c>
      <c r="G5" s="6">
        <v>4</v>
      </c>
      <c r="H5" s="6">
        <v>0</v>
      </c>
      <c r="I5" s="14">
        <f>H5/G5*100</f>
        <v>0</v>
      </c>
      <c r="J5" s="6">
        <v>0</v>
      </c>
      <c r="K5" s="14">
        <f>J5/11*100</f>
        <v>0</v>
      </c>
      <c r="L5" s="6">
        <v>7</v>
      </c>
      <c r="M5" s="6">
        <v>0</v>
      </c>
      <c r="N5" s="14">
        <f>M5/L5*100</f>
        <v>0</v>
      </c>
      <c r="O5" s="6">
        <v>0</v>
      </c>
      <c r="P5" s="14">
        <f>O5/11*100</f>
        <v>0</v>
      </c>
    </row>
    <row r="6" spans="1:16" ht="46.5" thickBot="1">
      <c r="A6" s="7" t="s">
        <v>59</v>
      </c>
      <c r="B6" s="6">
        <v>0</v>
      </c>
      <c r="C6" s="6">
        <v>0</v>
      </c>
      <c r="D6" s="14" t="e">
        <f t="shared" ref="D6:D11" si="0">C6/B6*100</f>
        <v>#DIV/0!</v>
      </c>
      <c r="E6" s="6">
        <v>0</v>
      </c>
      <c r="F6" s="6">
        <f t="shared" ref="F6:F11" si="1">E6/11*100</f>
        <v>0</v>
      </c>
      <c r="G6" s="6">
        <v>8</v>
      </c>
      <c r="H6" s="6">
        <v>1</v>
      </c>
      <c r="I6" s="14">
        <f t="shared" ref="I6:I11" si="2">H6/G6*100</f>
        <v>12.5</v>
      </c>
      <c r="J6" s="6">
        <v>0</v>
      </c>
      <c r="K6" s="14">
        <f t="shared" ref="K6:K11" si="3">J6/11*100</f>
        <v>0</v>
      </c>
      <c r="L6" s="6">
        <v>1</v>
      </c>
      <c r="M6" s="6">
        <v>0</v>
      </c>
      <c r="N6" s="14">
        <f t="shared" ref="N6:N11" si="4">M6/L6*100</f>
        <v>0</v>
      </c>
      <c r="O6" s="6">
        <v>0</v>
      </c>
      <c r="P6" s="14">
        <f t="shared" ref="P6:P11" si="5">O6/11*100</f>
        <v>0</v>
      </c>
    </row>
    <row r="7" spans="1:16" ht="24" thickBot="1">
      <c r="A7" s="7" t="s">
        <v>60</v>
      </c>
      <c r="B7" s="6">
        <v>0</v>
      </c>
      <c r="C7" s="6">
        <v>0</v>
      </c>
      <c r="D7" s="14" t="e">
        <f>C7/B7*100</f>
        <v>#DIV/0!</v>
      </c>
      <c r="E7" s="6">
        <v>0</v>
      </c>
      <c r="F7" s="6">
        <f t="shared" si="1"/>
        <v>0</v>
      </c>
      <c r="G7" s="6">
        <v>4</v>
      </c>
      <c r="H7" s="6">
        <v>0</v>
      </c>
      <c r="I7" s="14">
        <f t="shared" si="2"/>
        <v>0</v>
      </c>
      <c r="J7" s="6">
        <v>0</v>
      </c>
      <c r="K7" s="14">
        <f t="shared" si="3"/>
        <v>0</v>
      </c>
      <c r="L7" s="6">
        <v>2</v>
      </c>
      <c r="M7" s="6">
        <v>0</v>
      </c>
      <c r="N7" s="14">
        <f t="shared" si="4"/>
        <v>0</v>
      </c>
      <c r="O7" s="6">
        <v>0</v>
      </c>
      <c r="P7" s="14">
        <f t="shared" si="5"/>
        <v>0</v>
      </c>
    </row>
    <row r="8" spans="1:16" ht="24" thickBot="1">
      <c r="A8" s="7" t="s">
        <v>61</v>
      </c>
      <c r="B8" s="6">
        <v>0</v>
      </c>
      <c r="C8" s="6">
        <v>0</v>
      </c>
      <c r="D8" s="14" t="e">
        <f t="shared" si="0"/>
        <v>#DIV/0!</v>
      </c>
      <c r="E8" s="6">
        <v>0</v>
      </c>
      <c r="F8" s="6">
        <f t="shared" si="1"/>
        <v>0</v>
      </c>
      <c r="G8" s="6">
        <v>4</v>
      </c>
      <c r="H8" s="6">
        <v>0</v>
      </c>
      <c r="I8" s="14">
        <f t="shared" si="2"/>
        <v>0</v>
      </c>
      <c r="J8" s="6">
        <v>0</v>
      </c>
      <c r="K8" s="14">
        <f t="shared" si="3"/>
        <v>0</v>
      </c>
      <c r="L8" s="6">
        <v>3</v>
      </c>
      <c r="M8" s="6">
        <v>0</v>
      </c>
      <c r="N8" s="14">
        <f t="shared" si="4"/>
        <v>0</v>
      </c>
      <c r="O8" s="6">
        <v>0</v>
      </c>
      <c r="P8" s="14">
        <f t="shared" si="5"/>
        <v>0</v>
      </c>
    </row>
    <row r="9" spans="1:16" ht="46.5" thickBot="1">
      <c r="A9" s="7" t="s">
        <v>62</v>
      </c>
      <c r="B9" s="6">
        <v>1</v>
      </c>
      <c r="C9" s="6">
        <v>0</v>
      </c>
      <c r="D9" s="14">
        <f t="shared" si="0"/>
        <v>0</v>
      </c>
      <c r="E9" s="6">
        <v>0</v>
      </c>
      <c r="F9" s="6">
        <f t="shared" si="1"/>
        <v>0</v>
      </c>
      <c r="G9" s="6">
        <v>4</v>
      </c>
      <c r="H9" s="6">
        <v>0</v>
      </c>
      <c r="I9" s="14">
        <f t="shared" si="2"/>
        <v>0</v>
      </c>
      <c r="J9" s="6">
        <v>0</v>
      </c>
      <c r="K9" s="14">
        <f t="shared" si="3"/>
        <v>0</v>
      </c>
      <c r="L9" s="6">
        <v>2</v>
      </c>
      <c r="M9" s="6">
        <v>0</v>
      </c>
      <c r="N9" s="14">
        <f t="shared" si="4"/>
        <v>0</v>
      </c>
      <c r="O9" s="6">
        <v>0</v>
      </c>
      <c r="P9" s="14">
        <f t="shared" si="5"/>
        <v>0</v>
      </c>
    </row>
    <row r="10" spans="1:16" ht="69.5" thickBot="1">
      <c r="A10" s="7" t="s">
        <v>63</v>
      </c>
      <c r="B10" s="6">
        <v>1</v>
      </c>
      <c r="C10" s="6">
        <v>0</v>
      </c>
      <c r="D10" s="14">
        <f t="shared" si="0"/>
        <v>0</v>
      </c>
      <c r="E10" s="6">
        <v>0</v>
      </c>
      <c r="F10" s="6">
        <f t="shared" si="1"/>
        <v>0</v>
      </c>
      <c r="G10" s="6">
        <v>2</v>
      </c>
      <c r="H10" s="6">
        <v>0</v>
      </c>
      <c r="I10" s="14">
        <f>H10/G10*100</f>
        <v>0</v>
      </c>
      <c r="J10" s="6">
        <v>0</v>
      </c>
      <c r="K10" s="14">
        <f t="shared" si="3"/>
        <v>0</v>
      </c>
      <c r="L10" s="6">
        <v>9</v>
      </c>
      <c r="M10" s="6">
        <v>1</v>
      </c>
      <c r="N10" s="14">
        <f t="shared" si="4"/>
        <v>11.111111111111111</v>
      </c>
      <c r="O10" s="6">
        <v>0</v>
      </c>
      <c r="P10" s="14">
        <f t="shared" si="5"/>
        <v>0</v>
      </c>
    </row>
    <row r="11" spans="1:16" ht="46.5" thickBot="1">
      <c r="A11" s="7" t="s">
        <v>64</v>
      </c>
      <c r="B11" s="6">
        <v>0</v>
      </c>
      <c r="C11" s="6">
        <v>0</v>
      </c>
      <c r="D11" s="14" t="e">
        <f t="shared" si="0"/>
        <v>#DIV/0!</v>
      </c>
      <c r="E11" s="6">
        <v>0</v>
      </c>
      <c r="F11" s="6">
        <f t="shared" si="1"/>
        <v>0</v>
      </c>
      <c r="G11" s="6">
        <v>3</v>
      </c>
      <c r="H11" s="6">
        <v>0</v>
      </c>
      <c r="I11" s="14">
        <f t="shared" si="2"/>
        <v>0</v>
      </c>
      <c r="J11" s="6">
        <v>0</v>
      </c>
      <c r="K11" s="14">
        <f t="shared" si="3"/>
        <v>0</v>
      </c>
      <c r="L11" s="6">
        <v>2</v>
      </c>
      <c r="M11" s="6">
        <v>0</v>
      </c>
      <c r="N11" s="14">
        <f t="shared" si="4"/>
        <v>0</v>
      </c>
      <c r="O11" s="6">
        <v>0</v>
      </c>
      <c r="P11" s="14">
        <f t="shared" si="5"/>
        <v>0</v>
      </c>
    </row>
    <row r="12" spans="1:16" ht="24" thickBot="1">
      <c r="A12" s="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" thickBot="1">
      <c r="A13" s="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4" thickBot="1">
      <c r="A14" s="8" t="s">
        <v>10</v>
      </c>
      <c r="B14" s="6">
        <f>SUM(B5:B11)</f>
        <v>2</v>
      </c>
      <c r="C14" s="6"/>
      <c r="D14" s="6"/>
      <c r="E14" s="6"/>
      <c r="F14" s="6"/>
      <c r="G14" s="6">
        <f>SUM(G5:G11)</f>
        <v>29</v>
      </c>
      <c r="H14" s="6"/>
      <c r="I14" s="6"/>
      <c r="J14" s="6"/>
      <c r="K14" s="6"/>
      <c r="L14" s="6">
        <f>SUM(L5:L11)</f>
        <v>26</v>
      </c>
      <c r="M14" s="6"/>
      <c r="N14" s="6"/>
      <c r="O14" s="6"/>
      <c r="P14" s="6">
        <f>B14+G14+L14</f>
        <v>57</v>
      </c>
    </row>
  </sheetData>
  <mergeCells count="6">
    <mergeCell ref="A1:P1"/>
    <mergeCell ref="A3:A4"/>
    <mergeCell ref="B3:F3"/>
    <mergeCell ref="G3:K3"/>
    <mergeCell ref="L3:P3"/>
    <mergeCell ref="A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"/>
  <sheetViews>
    <sheetView workbookViewId="0">
      <selection activeCell="E11" sqref="E11"/>
    </sheetView>
  </sheetViews>
  <sheetFormatPr defaultColWidth="9" defaultRowHeight="23.5"/>
  <cols>
    <col min="1" max="1" width="21.6328125" style="5" customWidth="1"/>
    <col min="2" max="11" width="13.6328125" style="5" customWidth="1"/>
    <col min="12" max="16384" width="9" style="5"/>
  </cols>
  <sheetData>
    <row r="1" spans="1:11">
      <c r="A1" s="34" t="s">
        <v>66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4" thickBot="1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9" customFormat="1" ht="24" customHeight="1" thickBot="1">
      <c r="A3" s="41" t="s">
        <v>1</v>
      </c>
      <c r="B3" s="37" t="s">
        <v>50</v>
      </c>
      <c r="C3" s="38"/>
      <c r="D3" s="37" t="s">
        <v>39</v>
      </c>
      <c r="E3" s="38"/>
      <c r="F3" s="37" t="s">
        <v>40</v>
      </c>
      <c r="G3" s="38"/>
      <c r="H3" s="37" t="s">
        <v>42</v>
      </c>
      <c r="I3" s="38"/>
      <c r="J3" s="37" t="s">
        <v>41</v>
      </c>
      <c r="K3" s="39"/>
    </row>
    <row r="4" spans="1:11" s="9" customFormat="1" ht="24" thickBot="1">
      <c r="A4" s="42"/>
      <c r="B4" s="6" t="s">
        <v>7</v>
      </c>
      <c r="C4" s="6" t="s">
        <v>9</v>
      </c>
      <c r="D4" s="6" t="s">
        <v>7</v>
      </c>
      <c r="E4" s="6" t="s">
        <v>9</v>
      </c>
      <c r="F4" s="6" t="s">
        <v>7</v>
      </c>
      <c r="G4" s="6" t="s">
        <v>9</v>
      </c>
      <c r="H4" s="6" t="s">
        <v>7</v>
      </c>
      <c r="I4" s="6" t="s">
        <v>9</v>
      </c>
      <c r="J4" s="6" t="s">
        <v>7</v>
      </c>
      <c r="K4" s="6" t="s">
        <v>9</v>
      </c>
    </row>
    <row r="5" spans="1:11" ht="24" thickBot="1">
      <c r="A5" s="7" t="s">
        <v>58</v>
      </c>
      <c r="B5" s="6" t="s">
        <v>72</v>
      </c>
      <c r="C5" s="14" t="s">
        <v>72</v>
      </c>
      <c r="D5" s="16" t="s">
        <v>72</v>
      </c>
      <c r="E5" s="26" t="s">
        <v>72</v>
      </c>
      <c r="F5" s="6">
        <v>7</v>
      </c>
      <c r="G5" s="14">
        <f>F5*100/11</f>
        <v>63.636363636363633</v>
      </c>
      <c r="H5" s="6">
        <v>11</v>
      </c>
      <c r="I5" s="14">
        <f>H5*100/11</f>
        <v>100</v>
      </c>
      <c r="J5" s="6">
        <v>3</v>
      </c>
      <c r="K5" s="14">
        <f>J5*100/11</f>
        <v>27.272727272727273</v>
      </c>
    </row>
    <row r="6" spans="1:11" ht="46.5" thickBot="1">
      <c r="A6" s="7" t="s">
        <v>59</v>
      </c>
      <c r="B6" s="6">
        <v>1</v>
      </c>
      <c r="C6" s="14">
        <f>B6*100/9</f>
        <v>11.111111111111111</v>
      </c>
      <c r="D6" s="16" t="s">
        <v>72</v>
      </c>
      <c r="E6" s="26" t="s">
        <v>72</v>
      </c>
      <c r="F6" s="6">
        <v>6</v>
      </c>
      <c r="G6" s="14">
        <f>F6*100/9</f>
        <v>66.666666666666671</v>
      </c>
      <c r="H6" s="6">
        <v>5</v>
      </c>
      <c r="I6" s="14">
        <f>H6*100/9</f>
        <v>55.555555555555557</v>
      </c>
      <c r="J6" s="6">
        <v>4</v>
      </c>
      <c r="K6" s="14">
        <f>J6*100/9</f>
        <v>44.444444444444443</v>
      </c>
    </row>
    <row r="7" spans="1:11" ht="24" thickBot="1">
      <c r="A7" s="7" t="s">
        <v>60</v>
      </c>
      <c r="B7" s="6" t="s">
        <v>72</v>
      </c>
      <c r="C7" s="6" t="s">
        <v>72</v>
      </c>
      <c r="D7" s="16" t="s">
        <v>72</v>
      </c>
      <c r="E7" s="26" t="s">
        <v>72</v>
      </c>
      <c r="F7" s="6">
        <v>5</v>
      </c>
      <c r="G7" s="14">
        <f>F7*100/6</f>
        <v>83.333333333333329</v>
      </c>
      <c r="H7" s="6">
        <v>5</v>
      </c>
      <c r="I7" s="14">
        <f>H7*100/6</f>
        <v>83.333333333333329</v>
      </c>
      <c r="J7" s="6">
        <v>1</v>
      </c>
      <c r="K7" s="14">
        <f>J7*100/6</f>
        <v>16.666666666666668</v>
      </c>
    </row>
    <row r="8" spans="1:11" ht="24" thickBot="1">
      <c r="A8" s="7" t="s">
        <v>61</v>
      </c>
      <c r="B8" s="6" t="s">
        <v>72</v>
      </c>
      <c r="C8" s="6" t="s">
        <v>72</v>
      </c>
      <c r="D8" s="16" t="s">
        <v>72</v>
      </c>
      <c r="E8" s="26" t="s">
        <v>72</v>
      </c>
      <c r="F8" s="6">
        <v>1</v>
      </c>
      <c r="G8" s="14">
        <f>F8*100/7</f>
        <v>14.285714285714286</v>
      </c>
      <c r="H8" s="6">
        <v>5</v>
      </c>
      <c r="I8" s="14">
        <f>H8*100/7</f>
        <v>71.428571428571431</v>
      </c>
      <c r="J8" s="6">
        <v>5</v>
      </c>
      <c r="K8" s="14">
        <f>J8*100/7</f>
        <v>71.428571428571431</v>
      </c>
    </row>
    <row r="9" spans="1:11" ht="46.5" thickBot="1">
      <c r="A9" s="7" t="s">
        <v>62</v>
      </c>
      <c r="B9" s="6" t="s">
        <v>72</v>
      </c>
      <c r="C9" s="6" t="s">
        <v>72</v>
      </c>
      <c r="D9" s="16" t="s">
        <v>72</v>
      </c>
      <c r="E9" s="26" t="s">
        <v>72</v>
      </c>
      <c r="F9" s="6">
        <v>5</v>
      </c>
      <c r="G9" s="14">
        <f>F9*100/7</f>
        <v>71.428571428571431</v>
      </c>
      <c r="H9" s="6">
        <v>1</v>
      </c>
      <c r="I9" s="14">
        <f>H9*100/7</f>
        <v>14.285714285714286</v>
      </c>
      <c r="J9" s="6">
        <v>2</v>
      </c>
      <c r="K9" s="14">
        <f>J9*100/7</f>
        <v>28.571428571428573</v>
      </c>
    </row>
    <row r="10" spans="1:11" ht="69.5" thickBot="1">
      <c r="A10" s="7" t="s">
        <v>63</v>
      </c>
      <c r="B10" s="6">
        <v>1</v>
      </c>
      <c r="C10" s="14">
        <f>B10*100/12</f>
        <v>8.3333333333333339</v>
      </c>
      <c r="D10" s="16" t="s">
        <v>72</v>
      </c>
      <c r="E10" s="26" t="s">
        <v>72</v>
      </c>
      <c r="F10" s="6">
        <v>11</v>
      </c>
      <c r="G10" s="14">
        <f>F10*100/12</f>
        <v>91.666666666666671</v>
      </c>
      <c r="H10" s="6">
        <v>8</v>
      </c>
      <c r="I10" s="14">
        <f>H10*100/12</f>
        <v>66.666666666666671</v>
      </c>
      <c r="J10" s="6">
        <v>5</v>
      </c>
      <c r="K10" s="14">
        <f>J10*100/12</f>
        <v>41.666666666666664</v>
      </c>
    </row>
    <row r="11" spans="1:11" ht="46.5" thickBot="1">
      <c r="A11" s="7" t="s">
        <v>64</v>
      </c>
      <c r="B11" s="6" t="s">
        <v>72</v>
      </c>
      <c r="C11" s="14" t="s">
        <v>72</v>
      </c>
      <c r="D11" s="16" t="s">
        <v>72</v>
      </c>
      <c r="E11" s="26" t="s">
        <v>72</v>
      </c>
      <c r="F11" s="6">
        <v>3</v>
      </c>
      <c r="G11" s="14">
        <f>F11*100/5</f>
        <v>60</v>
      </c>
      <c r="H11" s="6">
        <v>4</v>
      </c>
      <c r="I11" s="14">
        <f>H11*100/5</f>
        <v>80</v>
      </c>
      <c r="J11" s="6">
        <v>1</v>
      </c>
      <c r="K11" s="14">
        <f>J11*100/5</f>
        <v>20</v>
      </c>
    </row>
    <row r="12" spans="1:11" ht="24" thickBot="1">
      <c r="A12" s="7"/>
      <c r="B12" s="10"/>
      <c r="C12" s="10"/>
      <c r="D12" s="10"/>
      <c r="E12" s="10"/>
      <c r="F12" s="6"/>
      <c r="G12" s="6"/>
      <c r="H12" s="6"/>
      <c r="I12" s="6"/>
      <c r="J12" s="6"/>
      <c r="K12" s="6"/>
    </row>
    <row r="13" spans="1:11" ht="24" thickBot="1">
      <c r="A13" s="8" t="s">
        <v>10</v>
      </c>
      <c r="B13" s="6">
        <f>SUM(B5:B11)</f>
        <v>2</v>
      </c>
      <c r="C13" s="14">
        <f>B13/57*100</f>
        <v>3.5087719298245612</v>
      </c>
      <c r="D13" s="6">
        <f>SUM(D5:D11)</f>
        <v>0</v>
      </c>
      <c r="E13" s="14">
        <f>D13/57*100</f>
        <v>0</v>
      </c>
      <c r="F13" s="6">
        <f>SUM(F5:F11)</f>
        <v>38</v>
      </c>
      <c r="G13" s="14">
        <f>F13/57*100</f>
        <v>66.666666666666657</v>
      </c>
      <c r="H13" s="6">
        <f>SUM(H5:H11)</f>
        <v>39</v>
      </c>
      <c r="I13" s="14">
        <f>H13/57*100</f>
        <v>68.421052631578945</v>
      </c>
      <c r="J13" s="6">
        <f>SUM(J5:J11)</f>
        <v>21</v>
      </c>
      <c r="K13" s="14">
        <f>J13/57*100</f>
        <v>36.84210526315789</v>
      </c>
    </row>
  </sheetData>
  <mergeCells count="8">
    <mergeCell ref="A1:K1"/>
    <mergeCell ref="A2:K2"/>
    <mergeCell ref="A3:A4"/>
    <mergeCell ref="F3:G3"/>
    <mergeCell ref="H3:I3"/>
    <mergeCell ref="J3:K3"/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P18"/>
  <sheetViews>
    <sheetView topLeftCell="A3" workbookViewId="0">
      <selection activeCell="L10" sqref="L10"/>
    </sheetView>
  </sheetViews>
  <sheetFormatPr defaultRowHeight="14.5"/>
  <cols>
    <col min="1" max="1" width="26" customWidth="1"/>
  </cols>
  <sheetData>
    <row r="1" spans="1:16" ht="2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3">
      <c r="A2" s="35" t="s">
        <v>70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23">
      <c r="A3" s="35" t="s">
        <v>67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3">
      <c r="A4" s="34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3.5" thickBot="1">
      <c r="A5" s="36" t="s">
        <v>85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21" thickBot="1">
      <c r="A6" s="32" t="s">
        <v>30</v>
      </c>
      <c r="B6" s="29" t="s">
        <v>2</v>
      </c>
      <c r="C6" s="30"/>
      <c r="D6" s="31"/>
      <c r="E6" s="29" t="s">
        <v>3</v>
      </c>
      <c r="F6" s="30"/>
      <c r="G6" s="31"/>
      <c r="H6" s="29" t="s">
        <v>4</v>
      </c>
      <c r="I6" s="30"/>
      <c r="J6" s="31"/>
      <c r="K6" s="29" t="s">
        <v>5</v>
      </c>
      <c r="L6" s="30"/>
      <c r="M6" s="31"/>
      <c r="N6" s="29" t="s">
        <v>6</v>
      </c>
      <c r="O6" s="30"/>
      <c r="P6" s="31"/>
    </row>
    <row r="7" spans="1:16" ht="82.5" thickBot="1">
      <c r="A7" s="40"/>
      <c r="B7" s="1" t="s">
        <v>7</v>
      </c>
      <c r="C7" s="1" t="s">
        <v>8</v>
      </c>
      <c r="D7" s="1" t="s">
        <v>9</v>
      </c>
      <c r="E7" s="1" t="s">
        <v>7</v>
      </c>
      <c r="F7" s="1" t="s">
        <v>8</v>
      </c>
      <c r="G7" s="1" t="s">
        <v>9</v>
      </c>
      <c r="H7" s="1" t="s">
        <v>7</v>
      </c>
      <c r="I7" s="1" t="s">
        <v>8</v>
      </c>
      <c r="J7" s="1" t="s">
        <v>9</v>
      </c>
      <c r="K7" s="1" t="s">
        <v>7</v>
      </c>
      <c r="L7" s="1" t="s">
        <v>8</v>
      </c>
      <c r="M7" s="1" t="s">
        <v>9</v>
      </c>
      <c r="N7" s="1" t="s">
        <v>7</v>
      </c>
      <c r="O7" s="1" t="s">
        <v>8</v>
      </c>
      <c r="P7" s="1" t="s">
        <v>9</v>
      </c>
    </row>
    <row r="8" spans="1:16" ht="21" thickBot="1">
      <c r="A8" s="2" t="s">
        <v>73</v>
      </c>
      <c r="B8" s="1">
        <v>1</v>
      </c>
      <c r="C8" s="1">
        <v>1</v>
      </c>
      <c r="D8" s="1">
        <v>100</v>
      </c>
      <c r="E8" s="1" t="s">
        <v>72</v>
      </c>
      <c r="F8" s="1" t="s">
        <v>72</v>
      </c>
      <c r="G8" s="1" t="s">
        <v>72</v>
      </c>
      <c r="H8" s="1" t="s">
        <v>72</v>
      </c>
      <c r="I8" s="1" t="s">
        <v>72</v>
      </c>
      <c r="J8" s="1" t="s">
        <v>72</v>
      </c>
      <c r="K8" s="1" t="s">
        <v>72</v>
      </c>
      <c r="L8" s="1" t="s">
        <v>72</v>
      </c>
      <c r="M8" s="1" t="s">
        <v>72</v>
      </c>
      <c r="N8" s="1" t="s">
        <v>72</v>
      </c>
      <c r="O8" s="1" t="s">
        <v>72</v>
      </c>
      <c r="P8" s="1" t="s">
        <v>72</v>
      </c>
    </row>
    <row r="9" spans="1:16" ht="21" thickBot="1">
      <c r="A9" s="2" t="s">
        <v>74</v>
      </c>
      <c r="B9" s="1">
        <v>1</v>
      </c>
      <c r="C9" s="1">
        <v>1</v>
      </c>
      <c r="D9" s="1">
        <v>100</v>
      </c>
      <c r="E9" s="1">
        <v>5</v>
      </c>
      <c r="F9" s="1">
        <v>5</v>
      </c>
      <c r="G9" s="1">
        <v>100</v>
      </c>
      <c r="H9" s="1">
        <v>2</v>
      </c>
      <c r="I9" s="1">
        <v>2</v>
      </c>
      <c r="J9" s="1">
        <v>100</v>
      </c>
      <c r="K9" s="1">
        <v>7</v>
      </c>
      <c r="L9" s="1">
        <v>7</v>
      </c>
      <c r="M9" s="1">
        <f>L9*100/K9</f>
        <v>100</v>
      </c>
      <c r="N9" s="1">
        <v>14</v>
      </c>
      <c r="O9" s="1">
        <v>14</v>
      </c>
      <c r="P9" s="1">
        <f>O9*100/N9</f>
        <v>100</v>
      </c>
    </row>
    <row r="10" spans="1:16" ht="21" thickBot="1">
      <c r="A10" s="2" t="s">
        <v>75</v>
      </c>
      <c r="B10" s="1" t="s">
        <v>72</v>
      </c>
      <c r="C10" s="1" t="s">
        <v>72</v>
      </c>
      <c r="D10" s="1" t="s">
        <v>72</v>
      </c>
      <c r="E10" s="1">
        <v>4</v>
      </c>
      <c r="F10" s="1">
        <v>4</v>
      </c>
      <c r="G10" s="1">
        <v>100</v>
      </c>
      <c r="H10" s="1" t="s">
        <v>72</v>
      </c>
      <c r="I10" s="1" t="s">
        <v>72</v>
      </c>
      <c r="J10" s="1" t="s">
        <v>72</v>
      </c>
      <c r="K10" s="1">
        <v>1</v>
      </c>
      <c r="L10" s="1">
        <v>1</v>
      </c>
      <c r="M10" s="1">
        <f>L10*100/K10</f>
        <v>100</v>
      </c>
      <c r="N10" s="1">
        <v>2</v>
      </c>
      <c r="O10" s="1">
        <v>2</v>
      </c>
      <c r="P10" s="1">
        <f t="shared" ref="P10:P14" si="0">O10*100/N10</f>
        <v>100</v>
      </c>
    </row>
    <row r="11" spans="1:16" ht="21" thickBot="1">
      <c r="A11" s="2" t="s">
        <v>76</v>
      </c>
      <c r="B11" s="1">
        <v>1</v>
      </c>
      <c r="C11" s="1">
        <v>1</v>
      </c>
      <c r="D11" s="1">
        <v>100</v>
      </c>
      <c r="E11" s="1" t="s">
        <v>72</v>
      </c>
      <c r="F11" s="1" t="s">
        <v>72</v>
      </c>
      <c r="G11" s="1" t="s">
        <v>72</v>
      </c>
      <c r="H11" s="1">
        <v>1</v>
      </c>
      <c r="I11" s="1">
        <v>1</v>
      </c>
      <c r="J11" s="1">
        <v>100</v>
      </c>
      <c r="K11" s="1">
        <v>1</v>
      </c>
      <c r="L11" s="1">
        <v>1</v>
      </c>
      <c r="M11" s="1">
        <f>L11*100/K11</f>
        <v>100</v>
      </c>
      <c r="N11" s="1">
        <v>1</v>
      </c>
      <c r="O11" s="1">
        <v>1</v>
      </c>
      <c r="P11" s="1">
        <f t="shared" si="0"/>
        <v>100</v>
      </c>
    </row>
    <row r="12" spans="1:16" ht="62" thickBot="1">
      <c r="A12" s="2" t="s">
        <v>77</v>
      </c>
      <c r="B12" s="1" t="s">
        <v>72</v>
      </c>
      <c r="C12" s="1" t="s">
        <v>72</v>
      </c>
      <c r="D12" s="1" t="s">
        <v>72</v>
      </c>
      <c r="E12" s="1">
        <v>6</v>
      </c>
      <c r="F12" s="1">
        <v>6</v>
      </c>
      <c r="G12" s="1">
        <v>100</v>
      </c>
      <c r="H12" s="1" t="s">
        <v>72</v>
      </c>
      <c r="I12" s="1" t="s">
        <v>72</v>
      </c>
      <c r="J12" s="1" t="s">
        <v>72</v>
      </c>
      <c r="K12" s="1" t="s">
        <v>72</v>
      </c>
      <c r="L12" s="1" t="s">
        <v>72</v>
      </c>
      <c r="M12" s="1" t="s">
        <v>72</v>
      </c>
      <c r="N12" s="1">
        <v>6</v>
      </c>
      <c r="O12" s="1">
        <v>6</v>
      </c>
      <c r="P12" s="1">
        <f t="shared" si="0"/>
        <v>100</v>
      </c>
    </row>
    <row r="13" spans="1:16" ht="41.5" thickBot="1">
      <c r="A13" s="2" t="s">
        <v>78</v>
      </c>
      <c r="B13" s="1" t="s">
        <v>72</v>
      </c>
      <c r="C13" s="1" t="s">
        <v>72</v>
      </c>
      <c r="D13" s="1" t="s">
        <v>72</v>
      </c>
      <c r="E13" s="1">
        <v>4</v>
      </c>
      <c r="F13" s="1">
        <v>4</v>
      </c>
      <c r="G13" s="1">
        <v>100</v>
      </c>
      <c r="H13" s="1" t="s">
        <v>72</v>
      </c>
      <c r="I13" s="1" t="s">
        <v>72</v>
      </c>
      <c r="J13" s="1" t="s">
        <v>72</v>
      </c>
      <c r="K13" s="1">
        <v>1</v>
      </c>
      <c r="L13" s="1">
        <v>1</v>
      </c>
      <c r="M13" s="1">
        <f>L13*100/K13</f>
        <v>100</v>
      </c>
      <c r="N13" s="1">
        <v>3</v>
      </c>
      <c r="O13" s="1">
        <v>3</v>
      </c>
      <c r="P13" s="1">
        <f t="shared" si="0"/>
        <v>100</v>
      </c>
    </row>
    <row r="14" spans="1:16" ht="41.5" thickBot="1">
      <c r="A14" s="2" t="s">
        <v>79</v>
      </c>
      <c r="B14" s="1" t="s">
        <v>72</v>
      </c>
      <c r="C14" s="1" t="s">
        <v>72</v>
      </c>
      <c r="D14" s="1" t="s">
        <v>72</v>
      </c>
      <c r="E14" s="1">
        <v>5</v>
      </c>
      <c r="F14" s="1">
        <v>5</v>
      </c>
      <c r="G14" s="1">
        <v>100</v>
      </c>
      <c r="H14" s="1" t="s">
        <v>72</v>
      </c>
      <c r="I14" s="1" t="s">
        <v>72</v>
      </c>
      <c r="J14" s="1" t="s">
        <v>72</v>
      </c>
      <c r="K14" s="1">
        <v>1</v>
      </c>
      <c r="L14" s="1">
        <v>1</v>
      </c>
      <c r="M14" s="1">
        <f>L14*100/K14</f>
        <v>100</v>
      </c>
      <c r="N14" s="1">
        <v>2</v>
      </c>
      <c r="O14" s="1">
        <v>2</v>
      </c>
      <c r="P14" s="1">
        <f t="shared" si="0"/>
        <v>100</v>
      </c>
    </row>
    <row r="15" spans="1:16" ht="21" thickBot="1">
      <c r="A15" s="27" t="s">
        <v>10</v>
      </c>
      <c r="B15" s="1">
        <v>3</v>
      </c>
      <c r="C15" s="1">
        <v>3</v>
      </c>
      <c r="D15" s="1">
        <v>100</v>
      </c>
      <c r="E15" s="1">
        <v>24</v>
      </c>
      <c r="F15" s="1">
        <v>24</v>
      </c>
      <c r="G15" s="1">
        <v>100</v>
      </c>
      <c r="H15" s="1">
        <v>3</v>
      </c>
      <c r="I15" s="1">
        <v>3</v>
      </c>
      <c r="J15" s="1">
        <v>100</v>
      </c>
      <c r="K15" s="1">
        <v>11</v>
      </c>
      <c r="L15" s="1">
        <f>SUM(L8:L14)</f>
        <v>11</v>
      </c>
      <c r="M15" s="1">
        <f>L15*100/K15</f>
        <v>100</v>
      </c>
      <c r="N15" s="1">
        <f>SUM(N9:N14)</f>
        <v>28</v>
      </c>
      <c r="O15" s="1">
        <f>SUM(O9:O14)</f>
        <v>28</v>
      </c>
      <c r="P15" s="15">
        <f>O15*100/N15</f>
        <v>100</v>
      </c>
    </row>
    <row r="17" spans="1:16" ht="20.5">
      <c r="A17" s="18" t="s">
        <v>68</v>
      </c>
      <c r="N17" s="19"/>
    </row>
    <row r="18" spans="1:16" ht="23">
      <c r="K18" s="4"/>
      <c r="L18" s="4"/>
      <c r="M18" s="4"/>
      <c r="N18" s="4"/>
      <c r="O18" s="4"/>
      <c r="P18" s="4"/>
    </row>
  </sheetData>
  <mergeCells count="11">
    <mergeCell ref="N6:P6"/>
    <mergeCell ref="A1:P1"/>
    <mergeCell ref="A2:P2"/>
    <mergeCell ref="A3:P3"/>
    <mergeCell ref="A5:P5"/>
    <mergeCell ref="A4:P4"/>
    <mergeCell ref="A6:A7"/>
    <mergeCell ref="B6:D6"/>
    <mergeCell ref="E6:G6"/>
    <mergeCell ref="H6:J6"/>
    <mergeCell ref="K6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J12"/>
  <sheetViews>
    <sheetView workbookViewId="0">
      <selection activeCell="H4" sqref="H4"/>
    </sheetView>
  </sheetViews>
  <sheetFormatPr defaultRowHeight="14.5"/>
  <cols>
    <col min="1" max="1" width="36" customWidth="1"/>
  </cols>
  <sheetData>
    <row r="1" spans="1:10" ht="23">
      <c r="A1" s="34" t="s">
        <v>84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3.5" thickBot="1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3.5" thickBot="1">
      <c r="A3" s="32" t="s">
        <v>30</v>
      </c>
      <c r="B3" s="37" t="s">
        <v>11</v>
      </c>
      <c r="C3" s="38"/>
      <c r="D3" s="39"/>
      <c r="E3" s="37" t="s">
        <v>12</v>
      </c>
      <c r="F3" s="38"/>
      <c r="G3" s="39"/>
      <c r="H3" s="37" t="s">
        <v>52</v>
      </c>
      <c r="I3" s="38"/>
      <c r="J3" s="39"/>
    </row>
    <row r="4" spans="1:10" ht="82.5" thickBot="1">
      <c r="A4" s="40"/>
      <c r="B4" s="1" t="s">
        <v>7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9</v>
      </c>
      <c r="H4" s="1" t="s">
        <v>7</v>
      </c>
      <c r="I4" s="1" t="s">
        <v>8</v>
      </c>
      <c r="J4" s="1" t="s">
        <v>9</v>
      </c>
    </row>
    <row r="5" spans="1:10" ht="23.5" thickBot="1">
      <c r="A5" s="2" t="s">
        <v>73</v>
      </c>
      <c r="B5" s="6" t="s">
        <v>72</v>
      </c>
      <c r="C5" s="6" t="s">
        <v>72</v>
      </c>
      <c r="D5" s="6" t="s">
        <v>72</v>
      </c>
      <c r="E5" s="1">
        <v>1</v>
      </c>
      <c r="F5" s="1">
        <v>1</v>
      </c>
      <c r="G5" s="1">
        <f>F5*100/E5</f>
        <v>100</v>
      </c>
      <c r="H5" s="1" t="s">
        <v>72</v>
      </c>
      <c r="I5" s="1" t="s">
        <v>72</v>
      </c>
      <c r="J5" s="1" t="s">
        <v>72</v>
      </c>
    </row>
    <row r="6" spans="1:10" ht="23.5" thickBot="1">
      <c r="A6" s="2" t="s">
        <v>74</v>
      </c>
      <c r="B6" s="6" t="s">
        <v>72</v>
      </c>
      <c r="C6" s="6" t="s">
        <v>72</v>
      </c>
      <c r="D6" s="6" t="s">
        <v>72</v>
      </c>
      <c r="E6" s="6" t="s">
        <v>72</v>
      </c>
      <c r="F6" s="6" t="s">
        <v>72</v>
      </c>
      <c r="G6" s="6" t="s">
        <v>72</v>
      </c>
      <c r="H6" s="1">
        <v>1</v>
      </c>
      <c r="I6" s="1">
        <v>1</v>
      </c>
      <c r="J6" s="1">
        <f>I6*100/H6</f>
        <v>100</v>
      </c>
    </row>
    <row r="7" spans="1:10" ht="23.5" thickBot="1">
      <c r="A7" s="2" t="s">
        <v>75</v>
      </c>
      <c r="B7" s="6" t="s">
        <v>72</v>
      </c>
      <c r="C7" s="6" t="s">
        <v>72</v>
      </c>
      <c r="D7" s="6" t="s">
        <v>72</v>
      </c>
      <c r="E7" s="6" t="s">
        <v>72</v>
      </c>
      <c r="F7" s="6" t="s">
        <v>72</v>
      </c>
      <c r="G7" s="6" t="s">
        <v>72</v>
      </c>
      <c r="H7" s="1" t="s">
        <v>72</v>
      </c>
      <c r="I7" s="1" t="s">
        <v>72</v>
      </c>
      <c r="J7" s="15" t="s">
        <v>72</v>
      </c>
    </row>
    <row r="8" spans="1:10" ht="23.5" thickBot="1">
      <c r="A8" s="2" t="s">
        <v>76</v>
      </c>
      <c r="B8" s="6" t="s">
        <v>72</v>
      </c>
      <c r="C8" s="6" t="s">
        <v>72</v>
      </c>
      <c r="D8" s="6" t="s">
        <v>72</v>
      </c>
      <c r="E8" s="6" t="s">
        <v>72</v>
      </c>
      <c r="F8" s="6" t="s">
        <v>72</v>
      </c>
      <c r="G8" s="6" t="s">
        <v>72</v>
      </c>
      <c r="H8" s="1">
        <v>1</v>
      </c>
      <c r="I8" s="1">
        <v>1</v>
      </c>
      <c r="J8" s="1">
        <f>I8*100/H8</f>
        <v>100</v>
      </c>
    </row>
    <row r="9" spans="1:10" ht="41.5" thickBot="1">
      <c r="A9" s="2" t="s">
        <v>77</v>
      </c>
      <c r="B9" s="6" t="s">
        <v>72</v>
      </c>
      <c r="C9" s="6" t="s">
        <v>72</v>
      </c>
      <c r="D9" s="6" t="s">
        <v>72</v>
      </c>
      <c r="E9" s="6" t="s">
        <v>72</v>
      </c>
      <c r="F9" s="6" t="s">
        <v>72</v>
      </c>
      <c r="G9" s="6" t="s">
        <v>72</v>
      </c>
      <c r="H9" s="1" t="s">
        <v>80</v>
      </c>
      <c r="I9" s="1" t="s">
        <v>72</v>
      </c>
      <c r="J9" s="15" t="s">
        <v>72</v>
      </c>
    </row>
    <row r="10" spans="1:10" ht="23.5" thickBot="1">
      <c r="A10" s="2" t="s">
        <v>78</v>
      </c>
      <c r="B10" s="6" t="s">
        <v>72</v>
      </c>
      <c r="C10" s="6" t="s">
        <v>72</v>
      </c>
      <c r="D10" s="6" t="s">
        <v>72</v>
      </c>
      <c r="E10" s="6" t="s">
        <v>72</v>
      </c>
      <c r="F10" s="6" t="s">
        <v>72</v>
      </c>
      <c r="G10" s="6" t="s">
        <v>72</v>
      </c>
      <c r="H10" s="6" t="s">
        <v>72</v>
      </c>
      <c r="I10" s="6" t="s">
        <v>72</v>
      </c>
      <c r="J10" s="6" t="s">
        <v>72</v>
      </c>
    </row>
    <row r="11" spans="1:10" ht="23.5" thickBot="1">
      <c r="A11" s="2" t="s">
        <v>79</v>
      </c>
      <c r="B11" s="6" t="s">
        <v>72</v>
      </c>
      <c r="C11" s="6" t="s">
        <v>72</v>
      </c>
      <c r="D11" s="6" t="s">
        <v>72</v>
      </c>
      <c r="E11" s="6" t="s">
        <v>72</v>
      </c>
      <c r="F11" s="6" t="s">
        <v>72</v>
      </c>
      <c r="G11" s="6" t="s">
        <v>72</v>
      </c>
      <c r="H11" s="6" t="s">
        <v>72</v>
      </c>
      <c r="I11" s="6" t="s">
        <v>72</v>
      </c>
      <c r="J11" s="6" t="s">
        <v>72</v>
      </c>
    </row>
    <row r="12" spans="1:10" ht="21" thickBot="1">
      <c r="A12" s="27" t="s">
        <v>10</v>
      </c>
      <c r="B12" s="1">
        <v>0</v>
      </c>
      <c r="C12" s="1">
        <v>0</v>
      </c>
      <c r="D12" s="1">
        <v>0</v>
      </c>
      <c r="E12" s="1">
        <v>1</v>
      </c>
      <c r="F12" s="1">
        <v>1</v>
      </c>
      <c r="G12" s="1">
        <v>100</v>
      </c>
      <c r="H12" s="1">
        <f>SUM(H6:H11)</f>
        <v>2</v>
      </c>
      <c r="I12" s="1">
        <f>SUM(I6:I11)</f>
        <v>2</v>
      </c>
      <c r="J12" s="1">
        <v>100</v>
      </c>
    </row>
  </sheetData>
  <mergeCells count="6">
    <mergeCell ref="A1:J1"/>
    <mergeCell ref="A2:J2"/>
    <mergeCell ref="A3:A4"/>
    <mergeCell ref="B3:D3"/>
    <mergeCell ref="E3:G3"/>
    <mergeCell ref="H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P12"/>
  <sheetViews>
    <sheetView workbookViewId="0">
      <selection activeCell="J9" sqref="J9"/>
    </sheetView>
  </sheetViews>
  <sheetFormatPr defaultColWidth="9" defaultRowHeight="23.5"/>
  <cols>
    <col min="1" max="1" width="21.6328125" style="5" customWidth="1"/>
    <col min="2" max="2" width="9" style="5"/>
    <col min="3" max="3" width="12.6328125" style="5" customWidth="1"/>
    <col min="4" max="4" width="9" style="5"/>
    <col min="5" max="5" width="12.26953125" style="5" customWidth="1"/>
    <col min="6" max="7" width="9" style="5"/>
    <col min="8" max="8" width="12" style="5" customWidth="1"/>
    <col min="9" max="9" width="9" style="5"/>
    <col min="10" max="10" width="12.26953125" style="5" customWidth="1"/>
    <col min="11" max="12" width="9" style="5"/>
    <col min="13" max="13" width="11.26953125" style="5" customWidth="1"/>
    <col min="14" max="14" width="9" style="5"/>
    <col min="15" max="15" width="10.6328125" style="5" customWidth="1"/>
    <col min="16" max="16384" width="9" style="5"/>
  </cols>
  <sheetData>
    <row r="1" spans="1:16">
      <c r="A1" s="34" t="s">
        <v>83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4" thickBot="1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s="9" customFormat="1" ht="24" customHeight="1" thickBot="1">
      <c r="A3" s="32" t="s">
        <v>30</v>
      </c>
      <c r="B3" s="37" t="s">
        <v>31</v>
      </c>
      <c r="C3" s="38"/>
      <c r="D3" s="38"/>
      <c r="E3" s="38"/>
      <c r="F3" s="39"/>
      <c r="G3" s="37" t="s">
        <v>32</v>
      </c>
      <c r="H3" s="38"/>
      <c r="I3" s="38"/>
      <c r="J3" s="38"/>
      <c r="K3" s="39"/>
      <c r="L3" s="37" t="s">
        <v>69</v>
      </c>
      <c r="M3" s="38"/>
      <c r="N3" s="38"/>
      <c r="O3" s="38"/>
      <c r="P3" s="39"/>
    </row>
    <row r="4" spans="1:16" s="9" customFormat="1" ht="115.5" thickBot="1">
      <c r="A4" s="40"/>
      <c r="B4" s="6" t="s">
        <v>7</v>
      </c>
      <c r="C4" s="6" t="s">
        <v>33</v>
      </c>
      <c r="D4" s="6" t="s">
        <v>9</v>
      </c>
      <c r="E4" s="6" t="s">
        <v>34</v>
      </c>
      <c r="F4" s="6" t="s">
        <v>9</v>
      </c>
      <c r="G4" s="6" t="s">
        <v>7</v>
      </c>
      <c r="H4" s="6" t="s">
        <v>35</v>
      </c>
      <c r="I4" s="6" t="s">
        <v>9</v>
      </c>
      <c r="J4" s="6" t="s">
        <v>36</v>
      </c>
      <c r="K4" s="6" t="s">
        <v>9</v>
      </c>
      <c r="L4" s="6" t="s">
        <v>7</v>
      </c>
      <c r="M4" s="6" t="s">
        <v>37</v>
      </c>
      <c r="N4" s="6" t="s">
        <v>9</v>
      </c>
      <c r="O4" s="6" t="s">
        <v>38</v>
      </c>
      <c r="P4" s="6" t="s">
        <v>9</v>
      </c>
    </row>
    <row r="5" spans="1:16" ht="24" thickBot="1">
      <c r="A5" s="2" t="s">
        <v>73</v>
      </c>
      <c r="B5" s="6"/>
      <c r="C5" s="6"/>
      <c r="D5" s="6"/>
      <c r="E5" s="6"/>
      <c r="F5" s="6"/>
      <c r="G5" s="6"/>
      <c r="H5" s="6"/>
      <c r="I5" s="6"/>
      <c r="J5" s="6"/>
      <c r="K5" s="6"/>
      <c r="L5" s="6">
        <v>1</v>
      </c>
      <c r="M5" s="6"/>
      <c r="N5" s="6"/>
      <c r="O5" s="6"/>
      <c r="P5" s="6"/>
    </row>
    <row r="6" spans="1:16" ht="24" thickBot="1">
      <c r="A6" s="2" t="s">
        <v>74</v>
      </c>
      <c r="B6" s="1">
        <v>5</v>
      </c>
      <c r="C6" s="6"/>
      <c r="D6" s="6"/>
      <c r="E6" s="6"/>
      <c r="F6" s="6"/>
      <c r="G6" s="6"/>
      <c r="H6" s="6"/>
      <c r="I6" s="6"/>
      <c r="J6" s="6"/>
      <c r="K6" s="6"/>
      <c r="L6" s="6">
        <v>1</v>
      </c>
      <c r="M6" s="6"/>
      <c r="N6" s="6"/>
      <c r="O6" s="6"/>
      <c r="P6" s="6"/>
    </row>
    <row r="7" spans="1:16" ht="24" thickBot="1">
      <c r="A7" s="2" t="s">
        <v>75</v>
      </c>
      <c r="B7" s="1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4" thickBot="1">
      <c r="A8" s="2" t="s">
        <v>76</v>
      </c>
      <c r="B8" s="1"/>
      <c r="C8" s="6"/>
      <c r="D8" s="6"/>
      <c r="E8" s="6"/>
      <c r="F8" s="6"/>
      <c r="G8" s="6"/>
      <c r="H8" s="6"/>
      <c r="I8" s="6"/>
      <c r="J8" s="6"/>
      <c r="K8" s="6"/>
      <c r="L8" s="6">
        <v>1</v>
      </c>
      <c r="M8" s="6"/>
      <c r="N8" s="6"/>
      <c r="O8" s="6"/>
      <c r="P8" s="6"/>
    </row>
    <row r="9" spans="1:16" ht="62" thickBot="1">
      <c r="A9" s="2" t="s">
        <v>77</v>
      </c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41.5" thickBot="1">
      <c r="A10" s="2" t="s">
        <v>78</v>
      </c>
      <c r="B10" s="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41.5" thickBot="1">
      <c r="A11" s="2" t="s">
        <v>79</v>
      </c>
      <c r="B11" s="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4" thickBot="1">
      <c r="A12" s="28" t="s">
        <v>10</v>
      </c>
      <c r="B12" s="6">
        <f>SUM(B5:B11)</f>
        <v>24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3</v>
      </c>
      <c r="M12" s="6">
        <v>0</v>
      </c>
      <c r="N12" s="6">
        <v>0</v>
      </c>
      <c r="O12" s="6">
        <v>0</v>
      </c>
      <c r="P12" s="6">
        <v>0</v>
      </c>
    </row>
  </sheetData>
  <mergeCells count="6">
    <mergeCell ref="A1:P1"/>
    <mergeCell ref="A2:P2"/>
    <mergeCell ref="A3:A4"/>
    <mergeCell ref="B3:F3"/>
    <mergeCell ref="G3:K3"/>
    <mergeCell ref="L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P12"/>
  <sheetViews>
    <sheetView workbookViewId="0">
      <selection activeCell="J4" sqref="J4"/>
    </sheetView>
  </sheetViews>
  <sheetFormatPr defaultColWidth="9" defaultRowHeight="23.5"/>
  <cols>
    <col min="1" max="1" width="21.6328125" style="5" customWidth="1"/>
    <col min="2" max="2" width="9" style="5"/>
    <col min="3" max="3" width="12.6328125" style="5" customWidth="1"/>
    <col min="4" max="4" width="9" style="5"/>
    <col min="5" max="5" width="12.26953125" style="5" customWidth="1"/>
    <col min="6" max="7" width="9" style="5"/>
    <col min="8" max="8" width="12" style="5" customWidth="1"/>
    <col min="9" max="9" width="9" style="5"/>
    <col min="10" max="10" width="12.26953125" style="5" customWidth="1"/>
    <col min="11" max="12" width="9" style="5"/>
    <col min="13" max="13" width="11.26953125" style="5" customWidth="1"/>
    <col min="14" max="14" width="9" style="5"/>
    <col min="15" max="15" width="10.6328125" style="5" customWidth="1"/>
    <col min="16" max="16384" width="9" style="5"/>
  </cols>
  <sheetData>
    <row r="1" spans="1:16">
      <c r="A1" s="34" t="s">
        <v>82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4" thickBot="1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s="9" customFormat="1" ht="24" customHeight="1" thickBot="1">
      <c r="A3" s="32" t="s">
        <v>30</v>
      </c>
      <c r="B3" s="37" t="s">
        <v>23</v>
      </c>
      <c r="C3" s="38"/>
      <c r="D3" s="38"/>
      <c r="E3" s="38"/>
      <c r="F3" s="39"/>
      <c r="G3" s="37" t="s">
        <v>24</v>
      </c>
      <c r="H3" s="38"/>
      <c r="I3" s="38"/>
      <c r="J3" s="38"/>
      <c r="K3" s="39"/>
      <c r="L3" s="37" t="s">
        <v>25</v>
      </c>
      <c r="M3" s="38"/>
      <c r="N3" s="38"/>
      <c r="O3" s="38"/>
      <c r="P3" s="39"/>
    </row>
    <row r="4" spans="1:16" s="9" customFormat="1" ht="46.5" thickBot="1">
      <c r="A4" s="40"/>
      <c r="B4" s="6" t="s">
        <v>7</v>
      </c>
      <c r="C4" s="6" t="s">
        <v>26</v>
      </c>
      <c r="D4" s="6" t="s">
        <v>9</v>
      </c>
      <c r="E4" s="6" t="s">
        <v>27</v>
      </c>
      <c r="F4" s="6" t="s">
        <v>9</v>
      </c>
      <c r="G4" s="6" t="s">
        <v>7</v>
      </c>
      <c r="H4" s="6" t="s">
        <v>26</v>
      </c>
      <c r="I4" s="6" t="s">
        <v>9</v>
      </c>
      <c r="J4" s="6" t="s">
        <v>27</v>
      </c>
      <c r="K4" s="6" t="s">
        <v>9</v>
      </c>
      <c r="L4" s="6" t="s">
        <v>7</v>
      </c>
      <c r="M4" s="6" t="s">
        <v>26</v>
      </c>
      <c r="N4" s="6" t="s">
        <v>9</v>
      </c>
      <c r="O4" s="6" t="s">
        <v>27</v>
      </c>
      <c r="P4" s="6" t="s">
        <v>9</v>
      </c>
    </row>
    <row r="5" spans="1:16" ht="24" thickBot="1">
      <c r="A5" s="2" t="s">
        <v>73</v>
      </c>
      <c r="B5" s="6"/>
      <c r="C5" s="6"/>
      <c r="D5" s="6"/>
      <c r="E5" s="6"/>
      <c r="F5" s="6"/>
      <c r="G5" s="6">
        <v>1</v>
      </c>
      <c r="H5" s="6" t="s">
        <v>72</v>
      </c>
      <c r="I5" s="6" t="s">
        <v>72</v>
      </c>
      <c r="J5" s="6" t="s">
        <v>72</v>
      </c>
      <c r="K5" s="6" t="s">
        <v>72</v>
      </c>
      <c r="L5" s="6" t="s">
        <v>72</v>
      </c>
      <c r="M5" s="6" t="s">
        <v>72</v>
      </c>
      <c r="N5" s="6" t="s">
        <v>72</v>
      </c>
      <c r="O5" s="6" t="s">
        <v>72</v>
      </c>
      <c r="P5" s="6" t="s">
        <v>72</v>
      </c>
    </row>
    <row r="6" spans="1:16" ht="24" thickBot="1">
      <c r="A6" s="2" t="s">
        <v>74</v>
      </c>
      <c r="B6" s="6">
        <v>12</v>
      </c>
      <c r="C6" s="6" t="s">
        <v>72</v>
      </c>
      <c r="D6" s="6" t="s">
        <v>72</v>
      </c>
      <c r="E6" s="6" t="s">
        <v>72</v>
      </c>
      <c r="F6" s="6" t="s">
        <v>72</v>
      </c>
      <c r="G6" s="6">
        <v>1</v>
      </c>
      <c r="H6" s="6" t="s">
        <v>72</v>
      </c>
      <c r="I6" s="6" t="s">
        <v>72</v>
      </c>
      <c r="J6" s="6" t="s">
        <v>72</v>
      </c>
      <c r="K6" s="6" t="s">
        <v>72</v>
      </c>
      <c r="L6" s="6" t="s">
        <v>72</v>
      </c>
      <c r="M6" s="6" t="s">
        <v>72</v>
      </c>
      <c r="N6" s="6" t="s">
        <v>72</v>
      </c>
      <c r="O6" s="6" t="s">
        <v>72</v>
      </c>
      <c r="P6" s="6" t="s">
        <v>72</v>
      </c>
    </row>
    <row r="7" spans="1:16" ht="24" thickBot="1">
      <c r="A7" s="2" t="s">
        <v>75</v>
      </c>
      <c r="B7" s="6">
        <v>4</v>
      </c>
      <c r="C7" s="6" t="s">
        <v>72</v>
      </c>
      <c r="D7" s="6" t="s">
        <v>72</v>
      </c>
      <c r="E7" s="6" t="s">
        <v>72</v>
      </c>
      <c r="F7" s="6" t="s">
        <v>72</v>
      </c>
      <c r="G7" s="6">
        <v>2</v>
      </c>
      <c r="H7" s="6" t="s">
        <v>72</v>
      </c>
      <c r="I7" s="6" t="s">
        <v>72</v>
      </c>
      <c r="J7" s="6" t="s">
        <v>72</v>
      </c>
      <c r="K7" s="6" t="s">
        <v>72</v>
      </c>
      <c r="L7" s="6" t="s">
        <v>72</v>
      </c>
      <c r="M7" s="6" t="s">
        <v>72</v>
      </c>
      <c r="N7" s="6" t="s">
        <v>72</v>
      </c>
      <c r="O7" s="6" t="s">
        <v>72</v>
      </c>
      <c r="P7" s="6" t="s">
        <v>72</v>
      </c>
    </row>
    <row r="8" spans="1:16" ht="24" thickBot="1">
      <c r="A8" s="2" t="s">
        <v>76</v>
      </c>
      <c r="B8" s="6">
        <v>1</v>
      </c>
      <c r="C8" s="6" t="s">
        <v>72</v>
      </c>
      <c r="D8" s="6" t="s">
        <v>72</v>
      </c>
      <c r="E8" s="6" t="s">
        <v>72</v>
      </c>
      <c r="F8" s="6" t="s">
        <v>72</v>
      </c>
      <c r="G8" s="6">
        <v>1</v>
      </c>
      <c r="H8" s="6" t="s">
        <v>72</v>
      </c>
      <c r="I8" s="6" t="s">
        <v>72</v>
      </c>
      <c r="J8" s="6" t="s">
        <v>72</v>
      </c>
      <c r="K8" s="6" t="s">
        <v>72</v>
      </c>
      <c r="L8" s="6" t="s">
        <v>72</v>
      </c>
      <c r="M8" s="6" t="s">
        <v>72</v>
      </c>
      <c r="N8" s="6" t="s">
        <v>72</v>
      </c>
      <c r="O8" s="6" t="s">
        <v>72</v>
      </c>
      <c r="P8" s="6" t="s">
        <v>72</v>
      </c>
    </row>
    <row r="9" spans="1:16" ht="62" thickBot="1">
      <c r="A9" s="2" t="s">
        <v>77</v>
      </c>
      <c r="B9" s="6">
        <v>5</v>
      </c>
      <c r="C9" s="6" t="s">
        <v>72</v>
      </c>
      <c r="D9" s="6" t="s">
        <v>72</v>
      </c>
      <c r="E9" s="6" t="s">
        <v>72</v>
      </c>
      <c r="F9" s="6" t="s">
        <v>72</v>
      </c>
      <c r="G9" s="6">
        <v>2</v>
      </c>
      <c r="H9" s="6" t="s">
        <v>72</v>
      </c>
      <c r="I9" s="6" t="s">
        <v>72</v>
      </c>
      <c r="J9" s="6" t="s">
        <v>72</v>
      </c>
      <c r="K9" s="6" t="s">
        <v>72</v>
      </c>
      <c r="L9" s="6" t="s">
        <v>72</v>
      </c>
      <c r="M9" s="6" t="s">
        <v>72</v>
      </c>
      <c r="N9" s="6" t="s">
        <v>72</v>
      </c>
      <c r="O9" s="6" t="s">
        <v>72</v>
      </c>
      <c r="P9" s="6" t="s">
        <v>72</v>
      </c>
    </row>
    <row r="10" spans="1:16" ht="41.5" thickBot="1">
      <c r="A10" s="2" t="s">
        <v>78</v>
      </c>
      <c r="B10" s="6">
        <v>2</v>
      </c>
      <c r="C10" s="6" t="s">
        <v>72</v>
      </c>
      <c r="D10" s="6" t="s">
        <v>72</v>
      </c>
      <c r="E10" s="6" t="s">
        <v>72</v>
      </c>
      <c r="F10" s="6" t="s">
        <v>72</v>
      </c>
      <c r="G10" s="6">
        <v>2</v>
      </c>
      <c r="H10" s="6" t="s">
        <v>72</v>
      </c>
      <c r="I10" s="6" t="s">
        <v>72</v>
      </c>
      <c r="J10" s="6" t="s">
        <v>72</v>
      </c>
      <c r="K10" s="6" t="s">
        <v>72</v>
      </c>
      <c r="L10" s="6" t="s">
        <v>72</v>
      </c>
      <c r="M10" s="6" t="s">
        <v>72</v>
      </c>
      <c r="N10" s="6" t="s">
        <v>72</v>
      </c>
      <c r="O10" s="6" t="s">
        <v>72</v>
      </c>
      <c r="P10" s="6" t="s">
        <v>72</v>
      </c>
    </row>
    <row r="11" spans="1:16" ht="41.5" thickBot="1">
      <c r="A11" s="2" t="s">
        <v>79</v>
      </c>
      <c r="B11" s="6">
        <v>4</v>
      </c>
      <c r="C11" s="6">
        <v>1</v>
      </c>
      <c r="D11" s="6">
        <f>C11*100/B11</f>
        <v>25</v>
      </c>
      <c r="E11" s="6" t="s">
        <v>72</v>
      </c>
      <c r="F11" s="6" t="s">
        <v>72</v>
      </c>
      <c r="G11" s="6">
        <v>1</v>
      </c>
      <c r="H11" s="6" t="s">
        <v>72</v>
      </c>
      <c r="I11" s="6" t="s">
        <v>72</v>
      </c>
      <c r="J11" s="6" t="s">
        <v>72</v>
      </c>
      <c r="K11" s="6" t="s">
        <v>72</v>
      </c>
      <c r="L11" s="6" t="s">
        <v>72</v>
      </c>
      <c r="M11" s="6" t="s">
        <v>72</v>
      </c>
      <c r="N11" s="6" t="s">
        <v>72</v>
      </c>
      <c r="O11" s="6" t="s">
        <v>72</v>
      </c>
      <c r="P11" s="6" t="s">
        <v>72</v>
      </c>
    </row>
    <row r="12" spans="1:16" ht="24" thickBot="1">
      <c r="A12" s="28" t="s">
        <v>10</v>
      </c>
      <c r="B12" s="6">
        <f>SUM(B6:B11)</f>
        <v>28</v>
      </c>
      <c r="C12" s="6">
        <v>1</v>
      </c>
      <c r="D12" s="25">
        <v>25</v>
      </c>
      <c r="E12" s="6">
        <v>0</v>
      </c>
      <c r="F12" s="6">
        <v>0</v>
      </c>
      <c r="G12" s="6">
        <f>SUM(G5:G11)</f>
        <v>10</v>
      </c>
      <c r="H12" s="6">
        <v>0</v>
      </c>
      <c r="I12" s="14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</row>
  </sheetData>
  <mergeCells count="6">
    <mergeCell ref="A1:P1"/>
    <mergeCell ref="A2:P2"/>
    <mergeCell ref="A3:A4"/>
    <mergeCell ref="B3:F3"/>
    <mergeCell ref="G3:K3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Sheet9</vt:lpstr>
      <vt:lpstr>Sheet5</vt:lpstr>
      <vt:lpstr>Sheet6</vt:lpstr>
      <vt:lpstr>Sheet7</vt:lpstr>
      <vt:lpstr>Sheet8</vt:lpstr>
      <vt:lpstr>Sheet13</vt:lpstr>
      <vt:lpstr>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ASUS</cp:lastModifiedBy>
  <dcterms:created xsi:type="dcterms:W3CDTF">2020-03-12T02:03:54Z</dcterms:created>
  <dcterms:modified xsi:type="dcterms:W3CDTF">2020-08-26T02:54:45Z</dcterms:modified>
</cp:coreProperties>
</file>